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1.1 - Stezka pro cho..." sheetId="2" r:id="rId2"/>
    <sheet name="SO 001.2 - Stezka pro cho..." sheetId="3" r:id="rId3"/>
    <sheet name="SO 100.1 - Stezka pro cho..." sheetId="4" r:id="rId4"/>
    <sheet name="SO 100.2 - Stezka pro cho..." sheetId="5" r:id="rId5"/>
    <sheet name="SO 100.3 - Stezka pro cho..." sheetId="6" r:id="rId6"/>
    <sheet name="SO 101.1 - Stezka pro cho..." sheetId="7" r:id="rId7"/>
    <sheet name="SO 101.2 - Stezka pro cho..." sheetId="8" r:id="rId8"/>
    <sheet name="SO 101.3 - Stezka pro cho..." sheetId="9" r:id="rId9"/>
    <sheet name="SO 101.4 - Stezka pro cho..." sheetId="10" r:id="rId10"/>
    <sheet name="SO 102 - Stezka pro chodc..." sheetId="11" r:id="rId11"/>
    <sheet name="SO 401 - Stezka pro chodc..." sheetId="12" r:id="rId12"/>
    <sheet name="VRN.1 - Stezka pro chodce..." sheetId="13" r:id="rId13"/>
    <sheet name="VRN.2 - Stezka pro chodce..." sheetId="14" r:id="rId14"/>
    <sheet name="VRN.3 - Stezka pro chodce..." sheetId="15" r:id="rId15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'SO 001.1 - Stezka pro cho...'!$C$118:$K$158</definedName>
    <definedName name="_xlnm.Print_Area" localSheetId="1">'SO 001.1 - Stezka pro cho...'!$C$4:$J$39,'SO 001.1 - Stezka pro cho...'!$C$50:$J$76,'SO 001.1 - Stezka pro cho...'!$C$82:$J$100,'SO 001.1 - Stezka pro cho...'!$C$106:$K$158</definedName>
    <definedName name="_xlnm.Print_Titles" localSheetId="1">'SO 001.1 - Stezka pro cho...'!$118:$118</definedName>
    <definedName name="_xlnm._FilterDatabase" localSheetId="2" hidden="1">'SO 001.2 - Stezka pro cho...'!$C$118:$K$126</definedName>
    <definedName name="_xlnm.Print_Area" localSheetId="2">'SO 001.2 - Stezka pro cho...'!$C$4:$J$39,'SO 001.2 - Stezka pro cho...'!$C$50:$J$76,'SO 001.2 - Stezka pro cho...'!$C$82:$J$100,'SO 001.2 - Stezka pro cho...'!$C$106:$K$126</definedName>
    <definedName name="_xlnm.Print_Titles" localSheetId="2">'SO 001.2 - Stezka pro cho...'!$118:$118</definedName>
    <definedName name="_xlnm._FilterDatabase" localSheetId="3" hidden="1">'SO 100.1 - Stezka pro cho...'!$C$124:$K$319</definedName>
    <definedName name="_xlnm.Print_Area" localSheetId="3">'SO 100.1 - Stezka pro cho...'!$C$4:$J$39,'SO 100.1 - Stezka pro cho...'!$C$50:$J$76,'SO 100.1 - Stezka pro cho...'!$C$82:$J$106,'SO 100.1 - Stezka pro cho...'!$C$112:$K$319</definedName>
    <definedName name="_xlnm.Print_Titles" localSheetId="3">'SO 100.1 - Stezka pro cho...'!$124:$124</definedName>
    <definedName name="_xlnm._FilterDatabase" localSheetId="4" hidden="1">'SO 100.2 - Stezka pro cho...'!$C$117:$K$143</definedName>
    <definedName name="_xlnm.Print_Area" localSheetId="4">'SO 100.2 - Stezka pro cho...'!$C$4:$J$39,'SO 100.2 - Stezka pro cho...'!$C$50:$J$76,'SO 100.2 - Stezka pro cho...'!$C$82:$J$99,'SO 100.2 - Stezka pro cho...'!$C$105:$K$143</definedName>
    <definedName name="_xlnm.Print_Titles" localSheetId="4">'SO 100.2 - Stezka pro cho...'!$117:$117</definedName>
    <definedName name="_xlnm._FilterDatabase" localSheetId="5" hidden="1">'SO 100.3 - Stezka pro cho...'!$C$119:$K$141</definedName>
    <definedName name="_xlnm.Print_Area" localSheetId="5">'SO 100.3 - Stezka pro cho...'!$C$4:$J$39,'SO 100.3 - Stezka pro cho...'!$C$50:$J$76,'SO 100.3 - Stezka pro cho...'!$C$82:$J$101,'SO 100.3 - Stezka pro cho...'!$C$107:$K$141</definedName>
    <definedName name="_xlnm.Print_Titles" localSheetId="5">'SO 100.3 - Stezka pro cho...'!$119:$119</definedName>
    <definedName name="_xlnm._FilterDatabase" localSheetId="6" hidden="1">'SO 101.1 - Stezka pro cho...'!$C$123:$K$359</definedName>
    <definedName name="_xlnm.Print_Area" localSheetId="6">'SO 101.1 - Stezka pro cho...'!$C$4:$J$39,'SO 101.1 - Stezka pro cho...'!$C$50:$J$76,'SO 101.1 - Stezka pro cho...'!$C$82:$J$105,'SO 101.1 - Stezka pro cho...'!$C$111:$K$359</definedName>
    <definedName name="_xlnm.Print_Titles" localSheetId="6">'SO 101.1 - Stezka pro cho...'!$123:$123</definedName>
    <definedName name="_xlnm._FilterDatabase" localSheetId="7" hidden="1">'SO 101.2 - Stezka pro cho...'!$C$120:$K$212</definedName>
    <definedName name="_xlnm.Print_Area" localSheetId="7">'SO 101.2 - Stezka pro cho...'!$C$4:$J$39,'SO 101.2 - Stezka pro cho...'!$C$50:$J$76,'SO 101.2 - Stezka pro cho...'!$C$82:$J$102,'SO 101.2 - Stezka pro cho...'!$C$108:$K$212</definedName>
    <definedName name="_xlnm.Print_Titles" localSheetId="7">'SO 101.2 - Stezka pro cho...'!$120:$120</definedName>
    <definedName name="_xlnm._FilterDatabase" localSheetId="8" hidden="1">'SO 101.3 - Stezka pro cho...'!$C$119:$K$166</definedName>
    <definedName name="_xlnm.Print_Area" localSheetId="8">'SO 101.3 - Stezka pro cho...'!$C$4:$J$39,'SO 101.3 - Stezka pro cho...'!$C$50:$J$76,'SO 101.3 - Stezka pro cho...'!$C$82:$J$101,'SO 101.3 - Stezka pro cho...'!$C$107:$K$166</definedName>
    <definedName name="_xlnm.Print_Titles" localSheetId="8">'SO 101.3 - Stezka pro cho...'!$119:$119</definedName>
    <definedName name="_xlnm._FilterDatabase" localSheetId="9" hidden="1">'SO 101.4 - Stezka pro cho...'!$C$119:$K$132</definedName>
    <definedName name="_xlnm.Print_Area" localSheetId="9">'SO 101.4 - Stezka pro cho...'!$C$4:$J$39,'SO 101.4 - Stezka pro cho...'!$C$50:$J$76,'SO 101.4 - Stezka pro cho...'!$C$82:$J$101,'SO 101.4 - Stezka pro cho...'!$C$107:$K$132</definedName>
    <definedName name="_xlnm.Print_Titles" localSheetId="9">'SO 101.4 - Stezka pro cho...'!$119:$119</definedName>
    <definedName name="_xlnm._FilterDatabase" localSheetId="10" hidden="1">'SO 102 - Stezka pro chodc...'!$C$119:$K$158</definedName>
    <definedName name="_xlnm.Print_Area" localSheetId="10">'SO 102 - Stezka pro chodc...'!$C$4:$J$39,'SO 102 - Stezka pro chodc...'!$C$50:$J$76,'SO 102 - Stezka pro chodc...'!$C$82:$J$101,'SO 102 - Stezka pro chodc...'!$C$107:$K$158</definedName>
    <definedName name="_xlnm.Print_Titles" localSheetId="10">'SO 102 - Stezka pro chodc...'!$119:$119</definedName>
    <definedName name="_xlnm._FilterDatabase" localSheetId="11" hidden="1">'SO 401 - Stezka pro chodc...'!$C$125:$K$672</definedName>
    <definedName name="_xlnm.Print_Area" localSheetId="11">'SO 401 - Stezka pro chodc...'!$C$4:$J$39,'SO 401 - Stezka pro chodc...'!$C$50:$J$76,'SO 401 - Stezka pro chodc...'!$C$82:$J$107,'SO 401 - Stezka pro chodc...'!$C$113:$K$672</definedName>
    <definedName name="_xlnm.Print_Titles" localSheetId="11">'SO 401 - Stezka pro chodc...'!$125:$125</definedName>
    <definedName name="_xlnm._FilterDatabase" localSheetId="12" hidden="1">'VRN.1 - Stezka pro chodce...'!$C$116:$K$126</definedName>
    <definedName name="_xlnm.Print_Area" localSheetId="12">'VRN.1 - Stezka pro chodce...'!$C$4:$J$39,'VRN.1 - Stezka pro chodce...'!$C$50:$J$76,'VRN.1 - Stezka pro chodce...'!$C$82:$J$98,'VRN.1 - Stezka pro chodce...'!$C$104:$K$126</definedName>
    <definedName name="_xlnm.Print_Titles" localSheetId="12">'VRN.1 - Stezka pro chodce...'!$116:$116</definedName>
    <definedName name="_xlnm._FilterDatabase" localSheetId="13" hidden="1">'VRN.2 - Stezka pro chodce...'!$C$116:$K$121</definedName>
    <definedName name="_xlnm.Print_Area" localSheetId="13">'VRN.2 - Stezka pro chodce...'!$C$4:$J$39,'VRN.2 - Stezka pro chodce...'!$C$50:$J$76,'VRN.2 - Stezka pro chodce...'!$C$82:$J$98,'VRN.2 - Stezka pro chodce...'!$C$104:$K$121</definedName>
    <definedName name="_xlnm.Print_Titles" localSheetId="13">'VRN.2 - Stezka pro chodce...'!$116:$116</definedName>
    <definedName name="_xlnm._FilterDatabase" localSheetId="14" hidden="1">'VRN.3 - Stezka pro chodce...'!$C$117:$K$129</definedName>
    <definedName name="_xlnm.Print_Area" localSheetId="14">'VRN.3 - Stezka pro chodce...'!$C$4:$J$39,'VRN.3 - Stezka pro chodce...'!$C$50:$J$76,'VRN.3 - Stezka pro chodce...'!$C$82:$J$99,'VRN.3 - Stezka pro chodce...'!$C$105:$K$129</definedName>
    <definedName name="_xlnm.Print_Titles" localSheetId="14">'VRN.3 - Stezka pro chodce...'!$117:$117</definedName>
  </definedNames>
  <calcPr/>
</workbook>
</file>

<file path=xl/calcChain.xml><?xml version="1.0" encoding="utf-8"?>
<calcChain xmlns="http://schemas.openxmlformats.org/spreadsheetml/2006/main">
  <c i="15" l="1" r="J37"/>
  <c r="J36"/>
  <c i="1" r="AY108"/>
  <c i="15" r="J35"/>
  <c i="1" r="AX108"/>
  <c i="15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85"/>
  <c i="14" r="J37"/>
  <c r="J36"/>
  <c i="1" r="AY107"/>
  <c i="14" r="J35"/>
  <c i="1" r="AX107"/>
  <c i="14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13" r="J37"/>
  <c r="J36"/>
  <c i="1" r="AY106"/>
  <c i="13" r="J35"/>
  <c i="1" r="AX106"/>
  <c i="13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12" r="J37"/>
  <c r="J36"/>
  <c i="1" r="AY105"/>
  <c i="12" r="J35"/>
  <c i="1" r="AX105"/>
  <c i="12" r="BI672"/>
  <c r="BH672"/>
  <c r="BG672"/>
  <c r="BF672"/>
  <c r="T672"/>
  <c r="R672"/>
  <c r="P672"/>
  <c r="BI665"/>
  <c r="BH665"/>
  <c r="BG665"/>
  <c r="BF665"/>
  <c r="T665"/>
  <c r="R665"/>
  <c r="P665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48"/>
  <c r="BH648"/>
  <c r="BG648"/>
  <c r="BF648"/>
  <c r="T648"/>
  <c r="R648"/>
  <c r="P648"/>
  <c r="BI647"/>
  <c r="BH647"/>
  <c r="BG647"/>
  <c r="BF647"/>
  <c r="T647"/>
  <c r="R647"/>
  <c r="P647"/>
  <c r="BI644"/>
  <c r="BH644"/>
  <c r="BG644"/>
  <c r="BF644"/>
  <c r="T644"/>
  <c r="R644"/>
  <c r="P644"/>
  <c r="BI637"/>
  <c r="BH637"/>
  <c r="BG637"/>
  <c r="BF637"/>
  <c r="T637"/>
  <c r="R637"/>
  <c r="P637"/>
  <c r="BI632"/>
  <c r="BH632"/>
  <c r="BG632"/>
  <c r="BF632"/>
  <c r="T632"/>
  <c r="R632"/>
  <c r="P632"/>
  <c r="BI627"/>
  <c r="BH627"/>
  <c r="BG627"/>
  <c r="BF627"/>
  <c r="T627"/>
  <c r="R627"/>
  <c r="P627"/>
  <c r="BI619"/>
  <c r="BH619"/>
  <c r="BG619"/>
  <c r="BF619"/>
  <c r="T619"/>
  <c r="R619"/>
  <c r="P619"/>
  <c r="BI615"/>
  <c r="BH615"/>
  <c r="BG615"/>
  <c r="BF615"/>
  <c r="T615"/>
  <c r="R615"/>
  <c r="P615"/>
  <c r="BI611"/>
  <c r="BH611"/>
  <c r="BG611"/>
  <c r="BF611"/>
  <c r="T611"/>
  <c r="R611"/>
  <c r="P611"/>
  <c r="BI607"/>
  <c r="BH607"/>
  <c r="BG607"/>
  <c r="BF607"/>
  <c r="T607"/>
  <c r="R607"/>
  <c r="P607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2"/>
  <c r="BH582"/>
  <c r="BG582"/>
  <c r="BF582"/>
  <c r="T582"/>
  <c r="R582"/>
  <c r="P582"/>
  <c r="BI578"/>
  <c r="BH578"/>
  <c r="BG578"/>
  <c r="BF578"/>
  <c r="T578"/>
  <c r="R578"/>
  <c r="P578"/>
  <c r="BI576"/>
  <c r="BH576"/>
  <c r="BG576"/>
  <c r="BF576"/>
  <c r="T576"/>
  <c r="R576"/>
  <c r="P576"/>
  <c r="BI575"/>
  <c r="BH575"/>
  <c r="BG575"/>
  <c r="BF575"/>
  <c r="T575"/>
  <c r="R575"/>
  <c r="P575"/>
  <c r="BI572"/>
  <c r="BH572"/>
  <c r="BG572"/>
  <c r="BF572"/>
  <c r="T572"/>
  <c r="R572"/>
  <c r="P572"/>
  <c r="BI571"/>
  <c r="BH571"/>
  <c r="BG571"/>
  <c r="BF571"/>
  <c r="T571"/>
  <c r="R571"/>
  <c r="P571"/>
  <c r="BI567"/>
  <c r="BH567"/>
  <c r="BG567"/>
  <c r="BF567"/>
  <c r="T567"/>
  <c r="R567"/>
  <c r="P567"/>
  <c r="BI562"/>
  <c r="BH562"/>
  <c r="BG562"/>
  <c r="BF562"/>
  <c r="T562"/>
  <c r="R562"/>
  <c r="P562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2"/>
  <c r="BH552"/>
  <c r="BG552"/>
  <c r="BF552"/>
  <c r="T552"/>
  <c r="R552"/>
  <c r="P552"/>
  <c r="BI549"/>
  <c r="BH549"/>
  <c r="BG549"/>
  <c r="BF549"/>
  <c r="T549"/>
  <c r="R549"/>
  <c r="P549"/>
  <c r="BI548"/>
  <c r="BH548"/>
  <c r="BG548"/>
  <c r="BF548"/>
  <c r="T548"/>
  <c r="R548"/>
  <c r="P548"/>
  <c r="BI546"/>
  <c r="BH546"/>
  <c r="BG546"/>
  <c r="BF546"/>
  <c r="T546"/>
  <c r="R546"/>
  <c r="P546"/>
  <c r="BI542"/>
  <c r="BH542"/>
  <c r="BG542"/>
  <c r="BF542"/>
  <c r="T542"/>
  <c r="R542"/>
  <c r="P542"/>
  <c r="BI541"/>
  <c r="BH541"/>
  <c r="BG541"/>
  <c r="BF541"/>
  <c r="T541"/>
  <c r="R541"/>
  <c r="P541"/>
  <c r="BI536"/>
  <c r="BH536"/>
  <c r="BG536"/>
  <c r="BF536"/>
  <c r="T536"/>
  <c r="R536"/>
  <c r="P536"/>
  <c r="BI534"/>
  <c r="BH534"/>
  <c r="BG534"/>
  <c r="BF534"/>
  <c r="T534"/>
  <c r="R534"/>
  <c r="P534"/>
  <c r="BI529"/>
  <c r="BH529"/>
  <c r="BG529"/>
  <c r="BF529"/>
  <c r="T529"/>
  <c r="R529"/>
  <c r="P529"/>
  <c r="BI525"/>
  <c r="BH525"/>
  <c r="BG525"/>
  <c r="BF525"/>
  <c r="T525"/>
  <c r="R525"/>
  <c r="P525"/>
  <c r="BI521"/>
  <c r="BH521"/>
  <c r="BG521"/>
  <c r="BF521"/>
  <c r="T521"/>
  <c r="R521"/>
  <c r="P521"/>
  <c r="BI515"/>
  <c r="BH515"/>
  <c r="BG515"/>
  <c r="BF515"/>
  <c r="T515"/>
  <c r="R515"/>
  <c r="P515"/>
  <c r="BI510"/>
  <c r="BH510"/>
  <c r="BG510"/>
  <c r="BF510"/>
  <c r="T510"/>
  <c r="R510"/>
  <c r="P510"/>
  <c r="BI507"/>
  <c r="BH507"/>
  <c r="BG507"/>
  <c r="BF507"/>
  <c r="T507"/>
  <c r="R507"/>
  <c r="P507"/>
  <c r="BI501"/>
  <c r="BH501"/>
  <c r="BG501"/>
  <c r="BF501"/>
  <c r="T501"/>
  <c r="R501"/>
  <c r="P501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2"/>
  <c r="BH492"/>
  <c r="BG492"/>
  <c r="BF492"/>
  <c r="T492"/>
  <c r="R492"/>
  <c r="P492"/>
  <c r="BI490"/>
  <c r="BH490"/>
  <c r="BG490"/>
  <c r="BF490"/>
  <c r="T490"/>
  <c r="R490"/>
  <c r="P490"/>
  <c r="BI486"/>
  <c r="BH486"/>
  <c r="BG486"/>
  <c r="BF486"/>
  <c r="T486"/>
  <c r="R486"/>
  <c r="P486"/>
  <c r="BI485"/>
  <c r="BH485"/>
  <c r="BG485"/>
  <c r="BF485"/>
  <c r="T485"/>
  <c r="R485"/>
  <c r="P485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6"/>
  <c r="BH476"/>
  <c r="BG476"/>
  <c r="BF476"/>
  <c r="T476"/>
  <c r="R476"/>
  <c r="P476"/>
  <c r="BI471"/>
  <c r="BH471"/>
  <c r="BG471"/>
  <c r="BF471"/>
  <c r="T471"/>
  <c r="R471"/>
  <c r="P471"/>
  <c r="BI469"/>
  <c r="BH469"/>
  <c r="BG469"/>
  <c r="BF469"/>
  <c r="T469"/>
  <c r="R469"/>
  <c r="P469"/>
  <c r="BI464"/>
  <c r="BH464"/>
  <c r="BG464"/>
  <c r="BF464"/>
  <c r="T464"/>
  <c r="R464"/>
  <c r="P464"/>
  <c r="BI462"/>
  <c r="BH462"/>
  <c r="BG462"/>
  <c r="BF462"/>
  <c r="T462"/>
  <c r="R462"/>
  <c r="P46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39"/>
  <c r="BH439"/>
  <c r="BG439"/>
  <c r="BF439"/>
  <c r="T439"/>
  <c r="R439"/>
  <c r="P439"/>
  <c r="BI438"/>
  <c r="BH438"/>
  <c r="BG438"/>
  <c r="BF438"/>
  <c r="T438"/>
  <c r="R438"/>
  <c r="P438"/>
  <c r="BI429"/>
  <c r="BH429"/>
  <c r="BG429"/>
  <c r="BF429"/>
  <c r="T429"/>
  <c r="R429"/>
  <c r="P429"/>
  <c r="BI428"/>
  <c r="BH428"/>
  <c r="BG428"/>
  <c r="BF428"/>
  <c r="T428"/>
  <c r="R428"/>
  <c r="P428"/>
  <c r="BI419"/>
  <c r="BH419"/>
  <c r="BG419"/>
  <c r="BF419"/>
  <c r="T419"/>
  <c r="R419"/>
  <c r="P419"/>
  <c r="BI418"/>
  <c r="BH418"/>
  <c r="BG418"/>
  <c r="BF418"/>
  <c r="T418"/>
  <c r="R418"/>
  <c r="P418"/>
  <c r="BI413"/>
  <c r="BH413"/>
  <c r="BG413"/>
  <c r="BF413"/>
  <c r="T413"/>
  <c r="R413"/>
  <c r="P413"/>
  <c r="BI407"/>
  <c r="BH407"/>
  <c r="BG407"/>
  <c r="BF407"/>
  <c r="T407"/>
  <c r="R407"/>
  <c r="P407"/>
  <c r="BI396"/>
  <c r="BH396"/>
  <c r="BG396"/>
  <c r="BF396"/>
  <c r="T396"/>
  <c r="R396"/>
  <c r="P396"/>
  <c r="BI394"/>
  <c r="BH394"/>
  <c r="BG394"/>
  <c r="BF394"/>
  <c r="T394"/>
  <c r="R394"/>
  <c r="P394"/>
  <c r="BI383"/>
  <c r="BH383"/>
  <c r="BG383"/>
  <c r="BF383"/>
  <c r="T383"/>
  <c r="R383"/>
  <c r="P383"/>
  <c r="BI381"/>
  <c r="BH381"/>
  <c r="BG381"/>
  <c r="BF381"/>
  <c r="T381"/>
  <c r="R381"/>
  <c r="P381"/>
  <c r="BI370"/>
  <c r="BH370"/>
  <c r="BG370"/>
  <c r="BF370"/>
  <c r="T370"/>
  <c r="R370"/>
  <c r="P370"/>
  <c r="BI359"/>
  <c r="BH359"/>
  <c r="BG359"/>
  <c r="BF359"/>
  <c r="T359"/>
  <c r="R359"/>
  <c r="P359"/>
  <c r="BI357"/>
  <c r="BH357"/>
  <c r="BG357"/>
  <c r="BF357"/>
  <c r="T357"/>
  <c r="R357"/>
  <c r="P357"/>
  <c r="BI346"/>
  <c r="BH346"/>
  <c r="BG346"/>
  <c r="BF346"/>
  <c r="T346"/>
  <c r="R346"/>
  <c r="P346"/>
  <c r="BI339"/>
  <c r="BH339"/>
  <c r="BG339"/>
  <c r="BF339"/>
  <c r="T339"/>
  <c r="R339"/>
  <c r="P339"/>
  <c r="BI334"/>
  <c r="BH334"/>
  <c r="BG334"/>
  <c r="BF334"/>
  <c r="T334"/>
  <c r="R334"/>
  <c r="P334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0"/>
  <c r="BH310"/>
  <c r="BG310"/>
  <c r="BF310"/>
  <c r="T310"/>
  <c r="T309"/>
  <c r="R310"/>
  <c r="R309"/>
  <c r="P310"/>
  <c r="P309"/>
  <c r="BI301"/>
  <c r="BH301"/>
  <c r="BG301"/>
  <c r="BF301"/>
  <c r="T301"/>
  <c r="R301"/>
  <c r="P301"/>
  <c r="BI293"/>
  <c r="BH293"/>
  <c r="BG293"/>
  <c r="BF293"/>
  <c r="T293"/>
  <c r="R293"/>
  <c r="P293"/>
  <c r="BI284"/>
  <c r="BH284"/>
  <c r="BG284"/>
  <c r="BF284"/>
  <c r="T284"/>
  <c r="R284"/>
  <c r="P284"/>
  <c r="BI275"/>
  <c r="BH275"/>
  <c r="BG275"/>
  <c r="BF275"/>
  <c r="T275"/>
  <c r="R275"/>
  <c r="P275"/>
  <c r="BI266"/>
  <c r="BH266"/>
  <c r="BG266"/>
  <c r="BF266"/>
  <c r="T266"/>
  <c r="R266"/>
  <c r="P266"/>
  <c r="BI257"/>
  <c r="BH257"/>
  <c r="BG257"/>
  <c r="BF257"/>
  <c r="T257"/>
  <c r="R257"/>
  <c r="P257"/>
  <c r="BI255"/>
  <c r="BH255"/>
  <c r="BG255"/>
  <c r="BF255"/>
  <c r="T255"/>
  <c r="R255"/>
  <c r="P255"/>
  <c r="BI246"/>
  <c r="BH246"/>
  <c r="BG246"/>
  <c r="BF246"/>
  <c r="T246"/>
  <c r="R246"/>
  <c r="P246"/>
  <c r="BI243"/>
  <c r="BH243"/>
  <c r="BG243"/>
  <c r="BF243"/>
  <c r="T243"/>
  <c r="R243"/>
  <c r="P243"/>
  <c r="BI238"/>
  <c r="BH238"/>
  <c r="BG238"/>
  <c r="BF238"/>
  <c r="T238"/>
  <c r="R238"/>
  <c r="P238"/>
  <c r="BI233"/>
  <c r="BH233"/>
  <c r="BG233"/>
  <c r="BF233"/>
  <c r="T233"/>
  <c r="R233"/>
  <c r="P233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197"/>
  <c r="BH197"/>
  <c r="BG197"/>
  <c r="BF197"/>
  <c r="T197"/>
  <c r="R197"/>
  <c r="P197"/>
  <c r="BI185"/>
  <c r="BH185"/>
  <c r="BG185"/>
  <c r="BF185"/>
  <c r="T185"/>
  <c r="R185"/>
  <c r="P185"/>
  <c r="BI176"/>
  <c r="BH176"/>
  <c r="BG176"/>
  <c r="BF176"/>
  <c r="T176"/>
  <c r="R176"/>
  <c r="P176"/>
  <c r="BI171"/>
  <c r="BH171"/>
  <c r="BG171"/>
  <c r="BF171"/>
  <c r="T171"/>
  <c r="R171"/>
  <c r="P171"/>
  <c r="BI160"/>
  <c r="BH160"/>
  <c r="BG160"/>
  <c r="BF160"/>
  <c r="T160"/>
  <c r="R160"/>
  <c r="P160"/>
  <c r="BI149"/>
  <c r="BH149"/>
  <c r="BG149"/>
  <c r="BF149"/>
  <c r="T149"/>
  <c r="R149"/>
  <c r="P149"/>
  <c r="BI138"/>
  <c r="BH138"/>
  <c r="BG138"/>
  <c r="BF138"/>
  <c r="T138"/>
  <c r="R138"/>
  <c r="P138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11" r="J37"/>
  <c r="J36"/>
  <c i="1" r="AY104"/>
  <c i="11" r="J35"/>
  <c i="1" r="AX104"/>
  <c i="11"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91"/>
  <c r="J20"/>
  <c r="J18"/>
  <c r="E18"/>
  <c r="F92"/>
  <c r="J17"/>
  <c r="J15"/>
  <c r="E15"/>
  <c r="F91"/>
  <c r="J14"/>
  <c r="J12"/>
  <c r="J114"/>
  <c r="E7"/>
  <c r="E110"/>
  <c i="10" r="J37"/>
  <c r="J36"/>
  <c i="1" r="AY103"/>
  <c i="10" r="J35"/>
  <c i="1" r="AX103"/>
  <c i="10"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T121"/>
  <c r="R122"/>
  <c r="R121"/>
  <c r="P122"/>
  <c r="P121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116"/>
  <c r="J14"/>
  <c r="J12"/>
  <c r="J114"/>
  <c r="E7"/>
  <c r="E85"/>
  <c i="9" r="J37"/>
  <c r="J36"/>
  <c i="1" r="AY102"/>
  <c i="9" r="J35"/>
  <c i="1" r="AX102"/>
  <c i="9" r="BI166"/>
  <c r="BH166"/>
  <c r="BG166"/>
  <c r="BF166"/>
  <c r="T166"/>
  <c r="T165"/>
  <c r="R166"/>
  <c r="R165"/>
  <c r="P166"/>
  <c r="P165"/>
  <c r="BI161"/>
  <c r="BH161"/>
  <c r="BG161"/>
  <c r="BF161"/>
  <c r="T161"/>
  <c r="T160"/>
  <c r="R161"/>
  <c r="R160"/>
  <c r="P161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91"/>
  <c r="J14"/>
  <c r="J12"/>
  <c r="J114"/>
  <c r="E7"/>
  <c r="E85"/>
  <c i="8" r="J37"/>
  <c r="J36"/>
  <c i="1" r="AY101"/>
  <c i="8" r="J35"/>
  <c i="1" r="AX101"/>
  <c i="8" r="BI212"/>
  <c r="BH212"/>
  <c r="BG212"/>
  <c r="BF212"/>
  <c r="T212"/>
  <c r="T211"/>
  <c r="R212"/>
  <c r="R211"/>
  <c r="P212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197"/>
  <c r="BH197"/>
  <c r="BG197"/>
  <c r="BF197"/>
  <c r="T197"/>
  <c r="R197"/>
  <c r="P197"/>
  <c r="BI192"/>
  <c r="BH192"/>
  <c r="BG192"/>
  <c r="BF192"/>
  <c r="T192"/>
  <c r="R192"/>
  <c r="P192"/>
  <c r="BI182"/>
  <c r="BH182"/>
  <c r="BG182"/>
  <c r="BF182"/>
  <c r="T182"/>
  <c r="R182"/>
  <c r="P182"/>
  <c r="BI181"/>
  <c r="BH181"/>
  <c r="BG181"/>
  <c r="BF181"/>
  <c r="T181"/>
  <c r="R181"/>
  <c r="P181"/>
  <c r="BI176"/>
  <c r="BH176"/>
  <c r="BG176"/>
  <c r="BF176"/>
  <c r="T176"/>
  <c r="R176"/>
  <c r="P176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23"/>
  <c r="BH123"/>
  <c r="BG123"/>
  <c r="BF123"/>
  <c r="T123"/>
  <c r="T122"/>
  <c r="R123"/>
  <c r="R122"/>
  <c r="P123"/>
  <c r="P122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111"/>
  <c i="7" r="J37"/>
  <c r="J36"/>
  <c i="1" r="AY100"/>
  <c i="7" r="J35"/>
  <c i="1" r="AX100"/>
  <c i="7" r="BI359"/>
  <c r="BH359"/>
  <c r="BG359"/>
  <c r="BF359"/>
  <c r="T359"/>
  <c r="R359"/>
  <c r="P359"/>
  <c r="BI356"/>
  <c r="BH356"/>
  <c r="BG356"/>
  <c r="BF356"/>
  <c r="T356"/>
  <c r="R356"/>
  <c r="P356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4"/>
  <c r="BH344"/>
  <c r="BG344"/>
  <c r="BF344"/>
  <c r="T344"/>
  <c r="R344"/>
  <c r="P344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1"/>
  <c r="BH331"/>
  <c r="BG331"/>
  <c r="BF331"/>
  <c r="T331"/>
  <c r="R331"/>
  <c r="P331"/>
  <c r="BI323"/>
  <c r="BH323"/>
  <c r="BG323"/>
  <c r="BF323"/>
  <c r="T323"/>
  <c r="R323"/>
  <c r="P323"/>
  <c r="BI320"/>
  <c r="BH320"/>
  <c r="BG320"/>
  <c r="BF320"/>
  <c r="T320"/>
  <c r="R320"/>
  <c r="P320"/>
  <c r="BI319"/>
  <c r="BH319"/>
  <c r="BG319"/>
  <c r="BF319"/>
  <c r="T319"/>
  <c r="R319"/>
  <c r="P319"/>
  <c r="BI307"/>
  <c r="BH307"/>
  <c r="BG307"/>
  <c r="BF307"/>
  <c r="T307"/>
  <c r="R307"/>
  <c r="P307"/>
  <c r="BI300"/>
  <c r="BH300"/>
  <c r="BG300"/>
  <c r="BF300"/>
  <c r="T300"/>
  <c r="R300"/>
  <c r="P300"/>
  <c r="BI299"/>
  <c r="BH299"/>
  <c r="BG299"/>
  <c r="BF299"/>
  <c r="T299"/>
  <c r="R299"/>
  <c r="P299"/>
  <c r="BI286"/>
  <c r="BH286"/>
  <c r="BG286"/>
  <c r="BF286"/>
  <c r="T286"/>
  <c r="R286"/>
  <c r="P286"/>
  <c r="BI280"/>
  <c r="BH280"/>
  <c r="BG280"/>
  <c r="BF280"/>
  <c r="T280"/>
  <c r="R280"/>
  <c r="P280"/>
  <c r="BI270"/>
  <c r="BH270"/>
  <c r="BG270"/>
  <c r="BF270"/>
  <c r="T270"/>
  <c r="R270"/>
  <c r="P270"/>
  <c r="BI269"/>
  <c r="BH269"/>
  <c r="BG269"/>
  <c r="BF269"/>
  <c r="T269"/>
  <c r="R269"/>
  <c r="P269"/>
  <c r="BI259"/>
  <c r="BH259"/>
  <c r="BG259"/>
  <c r="BF259"/>
  <c r="T259"/>
  <c r="R259"/>
  <c r="P259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17"/>
  <c r="BH217"/>
  <c r="BG217"/>
  <c r="BF217"/>
  <c r="T217"/>
  <c r="R217"/>
  <c r="P217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66"/>
  <c r="BH166"/>
  <c r="BG166"/>
  <c r="BF166"/>
  <c r="T166"/>
  <c r="R166"/>
  <c r="P166"/>
  <c r="BI161"/>
  <c r="BH161"/>
  <c r="BG161"/>
  <c r="BF161"/>
  <c r="T161"/>
  <c r="R161"/>
  <c r="P161"/>
  <c r="BI151"/>
  <c r="BH151"/>
  <c r="BG151"/>
  <c r="BF151"/>
  <c r="T151"/>
  <c r="R151"/>
  <c r="P151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6"/>
  <c r="BH126"/>
  <c r="BG126"/>
  <c r="BF126"/>
  <c r="T126"/>
  <c r="R126"/>
  <c r="P126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89"/>
  <c r="E7"/>
  <c r="E114"/>
  <c i="6" r="J141"/>
  <c r="T140"/>
  <c r="R140"/>
  <c r="P140"/>
  <c r="BK140"/>
  <c r="J140"/>
  <c r="J99"/>
  <c r="J37"/>
  <c r="J36"/>
  <c i="1" r="AY99"/>
  <c i="6" r="J35"/>
  <c i="1" r="AX99"/>
  <c i="6" r="J10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5" r="J37"/>
  <c r="J36"/>
  <c i="1" r="AY98"/>
  <c i="5" r="J35"/>
  <c i="1" r="AX98"/>
  <c i="5"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4" r="J288"/>
  <c r="J37"/>
  <c r="J36"/>
  <c i="1" r="AY97"/>
  <c i="4" r="J35"/>
  <c i="1" r="AX97"/>
  <c i="4"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J102"/>
  <c r="BI286"/>
  <c r="BH286"/>
  <c r="BG286"/>
  <c r="BF286"/>
  <c r="T286"/>
  <c r="T285"/>
  <c r="R286"/>
  <c r="R285"/>
  <c r="P286"/>
  <c r="P285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2"/>
  <c r="J121"/>
  <c r="F121"/>
  <c r="F119"/>
  <c r="E117"/>
  <c r="J92"/>
  <c r="J91"/>
  <c r="F91"/>
  <c r="F89"/>
  <c r="E87"/>
  <c r="J18"/>
  <c r="E18"/>
  <c r="F92"/>
  <c r="J17"/>
  <c r="J12"/>
  <c r="J89"/>
  <c r="E7"/>
  <c r="E115"/>
  <c i="3" r="J37"/>
  <c r="J36"/>
  <c i="1" r="AY96"/>
  <c i="3" r="J35"/>
  <c i="1" r="AX96"/>
  <c i="3" r="BI126"/>
  <c r="BH126"/>
  <c r="BG126"/>
  <c r="BF126"/>
  <c r="T126"/>
  <c r="T125"/>
  <c r="R126"/>
  <c r="R125"/>
  <c r="P126"/>
  <c r="P125"/>
  <c r="BI124"/>
  <c r="BH124"/>
  <c r="BG124"/>
  <c r="BF124"/>
  <c r="T124"/>
  <c r="T123"/>
  <c r="R124"/>
  <c r="R123"/>
  <c r="P124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91"/>
  <c r="J20"/>
  <c r="J18"/>
  <c r="E18"/>
  <c r="F116"/>
  <c r="J17"/>
  <c r="J15"/>
  <c r="E15"/>
  <c r="F115"/>
  <c r="J14"/>
  <c r="J12"/>
  <c r="J113"/>
  <c r="E7"/>
  <c r="E85"/>
  <c i="1" r="AY95"/>
  <c i="2" r="J37"/>
  <c r="J36"/>
  <c r="J35"/>
  <c i="1" r="AX95"/>
  <c i="2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152"/>
  <c r="J142"/>
  <c i="3" r="BK124"/>
  <c i="4" r="J298"/>
  <c r="BK225"/>
  <c r="J225"/>
  <c r="BK234"/>
  <c r="J157"/>
  <c r="J234"/>
  <c r="J133"/>
  <c r="J294"/>
  <c r="BK294"/>
  <c r="BK127"/>
  <c i="7" r="J335"/>
  <c r="BK320"/>
  <c r="J351"/>
  <c r="BK205"/>
  <c r="BK191"/>
  <c i="8" r="J161"/>
  <c r="BK182"/>
  <c r="J166"/>
  <c i="9" r="J123"/>
  <c r="BK123"/>
  <c i="10" r="BK126"/>
  <c i="11" r="BK154"/>
  <c r="J151"/>
  <c i="12" r="J587"/>
  <c r="J451"/>
  <c r="BK497"/>
  <c r="J658"/>
  <c r="BK560"/>
  <c r="J255"/>
  <c r="BK493"/>
  <c r="J647"/>
  <c r="J396"/>
  <c r="J578"/>
  <c r="BK449"/>
  <c r="BK501"/>
  <c i="13" r="BK126"/>
  <c r="J119"/>
  <c i="15" r="J125"/>
  <c i="2" r="BK156"/>
  <c r="J122"/>
  <c r="F34"/>
  <c i="4" r="J270"/>
  <c r="BK153"/>
  <c i="6" r="J124"/>
  <c i="7" r="BK126"/>
  <c r="BK236"/>
  <c r="BK217"/>
  <c r="BK344"/>
  <c r="BK186"/>
  <c r="BK356"/>
  <c r="J176"/>
  <c r="BK195"/>
  <c r="BK194"/>
  <c i="11" r="J127"/>
  <c r="BK155"/>
  <c r="J122"/>
  <c i="12" r="BK238"/>
  <c r="J407"/>
  <c r="J321"/>
  <c r="J510"/>
  <c r="J317"/>
  <c r="BK381"/>
  <c r="J357"/>
  <c r="BK627"/>
  <c r="BK438"/>
  <c r="J632"/>
  <c r="J548"/>
  <c r="BK647"/>
  <c r="BK160"/>
  <c i="13" r="J123"/>
  <c i="15" r="BK126"/>
  <c r="BK120"/>
  <c i="2" r="BK122"/>
  <c r="BK135"/>
  <c r="BK121"/>
  <c i="3" r="BK126"/>
  <c i="4" r="J250"/>
  <c r="J131"/>
  <c r="J134"/>
  <c r="J280"/>
  <c r="J210"/>
  <c r="BK298"/>
  <c r="BK187"/>
  <c r="J148"/>
  <c r="BK246"/>
  <c r="BK196"/>
  <c r="J190"/>
  <c r="J277"/>
  <c r="BK148"/>
  <c r="BK149"/>
  <c i="5" r="J132"/>
  <c r="J129"/>
  <c i="6" r="BK128"/>
  <c i="7" r="J198"/>
  <c r="BK339"/>
  <c r="BK307"/>
  <c r="BK338"/>
  <c r="J359"/>
  <c r="BK180"/>
  <c r="BK331"/>
  <c r="BK349"/>
  <c r="J336"/>
  <c r="BK176"/>
  <c r="BK178"/>
  <c i="8" r="BK156"/>
  <c r="J171"/>
  <c r="J210"/>
  <c r="J136"/>
  <c i="9" r="J127"/>
  <c r="J144"/>
  <c i="10" r="J124"/>
  <c i="11" r="J123"/>
  <c r="BK153"/>
  <c i="10" r="J122"/>
  <c i="11" r="BK151"/>
  <c r="J143"/>
  <c r="BK127"/>
  <c r="BK136"/>
  <c i="12" r="J521"/>
  <c r="J534"/>
  <c r="J559"/>
  <c r="J160"/>
  <c r="J439"/>
  <c r="BK334"/>
  <c r="BK536"/>
  <c r="J615"/>
  <c r="BK359"/>
  <c r="BK595"/>
  <c r="BK479"/>
  <c r="BK615"/>
  <c r="J637"/>
  <c r="J501"/>
  <c r="J601"/>
  <c r="J215"/>
  <c r="BK589"/>
  <c r="J176"/>
  <c i="3" r="J124"/>
  <c i="4" r="BK222"/>
  <c r="J127"/>
  <c r="J272"/>
  <c r="BK276"/>
  <c r="BK290"/>
  <c r="J144"/>
  <c i="7" r="J344"/>
  <c r="J299"/>
  <c r="BK270"/>
  <c r="J348"/>
  <c r="J161"/>
  <c r="J140"/>
  <c r="BK175"/>
  <c i="11" r="J126"/>
  <c r="BK132"/>
  <c i="12" r="J413"/>
  <c r="BK462"/>
  <c r="J383"/>
  <c r="BK555"/>
  <c r="J449"/>
  <c r="J541"/>
  <c r="J428"/>
  <c r="J589"/>
  <c r="BK672"/>
  <c r="BK665"/>
  <c r="J266"/>
  <c i="13" r="BK124"/>
  <c i="15" r="J127"/>
  <c r="J122"/>
  <c i="2" r="BK128"/>
  <c r="J152"/>
  <c r="J123"/>
  <c r="BK141"/>
  <c i="3" r="BK121"/>
  <c i="4" r="J254"/>
  <c r="J205"/>
  <c r="BK272"/>
  <c r="J296"/>
  <c r="J275"/>
  <c r="J150"/>
  <c r="BK184"/>
  <c r="J220"/>
  <c r="BK275"/>
  <c r="BK174"/>
  <c r="J259"/>
  <c r="J214"/>
  <c r="BK220"/>
  <c i="5" r="J143"/>
  <c r="J130"/>
  <c i="6" r="J126"/>
  <c r="J131"/>
  <c i="7" r="J307"/>
  <c r="J231"/>
  <c r="BK198"/>
  <c r="BK280"/>
  <c r="J132"/>
  <c r="J241"/>
  <c r="J259"/>
  <c r="BK337"/>
  <c r="J280"/>
  <c r="BK151"/>
  <c r="J131"/>
  <c i="8" r="J181"/>
  <c r="BK161"/>
  <c r="J182"/>
  <c r="BK152"/>
  <c i="9" r="J161"/>
  <c i="10" r="J125"/>
  <c i="11" r="BK128"/>
  <c r="BK129"/>
  <c r="BK146"/>
  <c r="J128"/>
  <c i="12" r="J555"/>
  <c r="BK571"/>
  <c r="J490"/>
  <c r="BK212"/>
  <c r="J480"/>
  <c r="BK383"/>
  <c r="J275"/>
  <c r="J310"/>
  <c r="BK576"/>
  <c r="J657"/>
  <c r="BK546"/>
  <c r="BK637"/>
  <c r="J197"/>
  <c r="J576"/>
  <c r="BK413"/>
  <c r="BK492"/>
  <c r="BK171"/>
  <c r="J595"/>
  <c r="BK321"/>
  <c r="BK591"/>
  <c r="BK464"/>
  <c r="J611"/>
  <c r="J493"/>
  <c r="BK176"/>
  <c i="13" r="BK123"/>
  <c i="14" r="J121"/>
  <c i="15" r="BK125"/>
  <c i="2" r="BK124"/>
  <c r="BK125"/>
  <c r="BK158"/>
  <c i="3" r="J126"/>
  <c i="4" r="J246"/>
  <c r="BK150"/>
  <c r="J149"/>
  <c r="BK227"/>
  <c r="J132"/>
  <c r="J278"/>
  <c r="BK131"/>
  <c r="BK306"/>
  <c r="J206"/>
  <c r="BK140"/>
  <c r="BK263"/>
  <c r="BK207"/>
  <c r="BK162"/>
  <c i="5" r="J137"/>
  <c r="BK120"/>
  <c i="6" r="J137"/>
  <c i="7" r="J195"/>
  <c r="J217"/>
  <c r="BK259"/>
  <c r="BK141"/>
  <c r="BK131"/>
  <c r="BK340"/>
  <c r="BK133"/>
  <c r="BK299"/>
  <c r="BK177"/>
  <c r="BK193"/>
  <c r="J126"/>
  <c i="8" r="J140"/>
  <c r="BK208"/>
  <c r="BK136"/>
  <c i="9" r="J134"/>
  <c r="J166"/>
  <c i="10" r="J132"/>
  <c i="11" r="J156"/>
  <c r="BK142"/>
  <c r="BK156"/>
  <c r="BK126"/>
  <c i="12" r="J210"/>
  <c r="J243"/>
  <c r="J485"/>
  <c r="J546"/>
  <c r="BK346"/>
  <c r="J672"/>
  <c r="BK542"/>
  <c r="BK567"/>
  <c r="J419"/>
  <c r="BK469"/>
  <c r="BK185"/>
  <c i="13" r="J120"/>
  <c i="2" r="BK155"/>
  <c r="J124"/>
  <c r="BK131"/>
  <c i="3" r="BK122"/>
  <c i="4" r="BK286"/>
  <c r="BK238"/>
  <c r="J129"/>
  <c r="BK267"/>
  <c r="BK277"/>
  <c r="BK180"/>
  <c r="J180"/>
  <c r="BK132"/>
  <c r="BK205"/>
  <c r="BK278"/>
  <c r="J306"/>
  <c r="J216"/>
  <c r="J207"/>
  <c i="5" r="J120"/>
  <c i="7" r="BK136"/>
  <c r="J186"/>
  <c r="J236"/>
  <c r="BK132"/>
  <c i="8" r="BK166"/>
  <c r="J209"/>
  <c r="BK197"/>
  <c r="BK123"/>
  <c i="9" r="BK144"/>
  <c r="J130"/>
  <c i="10" r="J126"/>
  <c i="11" r="J155"/>
  <c r="J158"/>
  <c i="12" r="BK658"/>
  <c r="J471"/>
  <c r="BK541"/>
  <c r="BK233"/>
  <c r="J597"/>
  <c r="J495"/>
  <c i="15" r="J123"/>
  <c i="2" r="J158"/>
  <c r="BK145"/>
  <c r="J157"/>
  <c r="F36"/>
  <c i="4" r="J263"/>
  <c r="J242"/>
  <c r="J300"/>
  <c r="BK198"/>
  <c r="BK281"/>
  <c r="BK273"/>
  <c r="J213"/>
  <c r="J208"/>
  <c i="5" r="BK132"/>
  <c r="J134"/>
  <c i="6" r="BK126"/>
  <c r="J122"/>
  <c i="7" r="J349"/>
  <c r="J141"/>
  <c r="J179"/>
  <c r="J178"/>
  <c r="J319"/>
  <c r="J356"/>
  <c r="BK146"/>
  <c r="J337"/>
  <c r="BK181"/>
  <c i="8" r="J192"/>
  <c r="BK212"/>
  <c r="BK171"/>
  <c i="9" r="BK127"/>
  <c r="J152"/>
  <c i="10" r="BK125"/>
  <c i="11" r="BK123"/>
  <c r="J139"/>
  <c r="J136"/>
  <c i="12" r="BK495"/>
  <c r="BK210"/>
  <c r="J529"/>
  <c r="BK284"/>
  <c r="J284"/>
  <c r="J334"/>
  <c r="BK325"/>
  <c r="BK593"/>
  <c r="J476"/>
  <c r="J469"/>
  <c r="J603"/>
  <c r="J549"/>
  <c r="BK246"/>
  <c r="J507"/>
  <c r="BK138"/>
  <c r="BK439"/>
  <c r="J644"/>
  <c r="BK451"/>
  <c r="J359"/>
  <c r="BK480"/>
  <c i="13" r="BK125"/>
  <c r="J121"/>
  <c i="14" r="BK119"/>
  <c i="15" r="BK128"/>
  <c i="2" r="J149"/>
  <c r="J131"/>
  <c r="J135"/>
  <c i="3" r="J122"/>
  <c i="4" r="J276"/>
  <c r="J198"/>
  <c r="J227"/>
  <c r="J269"/>
  <c r="BK269"/>
  <c r="J184"/>
  <c r="BK210"/>
  <c r="BK304"/>
  <c r="J140"/>
  <c r="J202"/>
  <c r="J196"/>
  <c r="J162"/>
  <c r="J290"/>
  <c r="BK208"/>
  <c i="5" r="J140"/>
  <c r="J125"/>
  <c i="6" r="BK137"/>
  <c r="BK122"/>
  <c i="7" r="BK241"/>
  <c r="J340"/>
  <c r="J201"/>
  <c r="J323"/>
  <c i="12" r="BK619"/>
  <c r="J497"/>
  <c r="BK599"/>
  <c r="BK149"/>
  <c r="J575"/>
  <c r="J329"/>
  <c r="BK515"/>
  <c r="BK357"/>
  <c r="J560"/>
  <c r="BK266"/>
  <c r="J481"/>
  <c r="BK418"/>
  <c r="J429"/>
  <c r="BK197"/>
  <c i="13" r="J125"/>
  <c r="BK121"/>
  <c i="15" r="BK127"/>
  <c i="2" r="J34"/>
  <c i="4" r="BK250"/>
  <c r="BK259"/>
  <c r="J153"/>
  <c r="J309"/>
  <c r="BK280"/>
  <c r="BK214"/>
  <c r="BK270"/>
  <c r="BK144"/>
  <c i="5" r="BK143"/>
  <c r="BK125"/>
  <c i="6" r="BK127"/>
  <c r="J136"/>
  <c i="7" r="J166"/>
  <c r="J205"/>
  <c r="BK335"/>
  <c r="J181"/>
  <c r="J320"/>
  <c r="J144"/>
  <c r="J145"/>
  <c r="J300"/>
  <c r="BK286"/>
  <c r="J270"/>
  <c r="BK145"/>
  <c i="8" r="J197"/>
  <c i="9" r="BK152"/>
  <c r="BK138"/>
  <c r="J138"/>
  <c i="10" r="BK122"/>
  <c i="11" r="BK152"/>
  <c r="J146"/>
  <c r="J131"/>
  <c r="J129"/>
  <c i="12" r="J185"/>
  <c r="J394"/>
  <c r="BK553"/>
  <c r="BK293"/>
  <c r="BK548"/>
  <c r="BK534"/>
  <c r="J370"/>
  <c r="BK603"/>
  <c r="J655"/>
  <c r="BK243"/>
  <c r="J593"/>
  <c r="J619"/>
  <c r="BK486"/>
  <c r="J627"/>
  <c r="J293"/>
  <c r="BK572"/>
  <c r="BK428"/>
  <c r="J558"/>
  <c r="BK394"/>
  <c i="13" r="BK120"/>
  <c i="14" r="J120"/>
  <c i="15" r="J128"/>
  <c i="2" r="J155"/>
  <c r="J141"/>
  <c r="BK147"/>
  <c r="F37"/>
  <c i="4" r="BK213"/>
  <c r="BK296"/>
  <c r="BK157"/>
  <c r="J222"/>
  <c r="BK309"/>
  <c r="J197"/>
  <c r="BK231"/>
  <c r="BK190"/>
  <c r="BK133"/>
  <c i="7" r="J338"/>
  <c r="BK166"/>
  <c r="BK140"/>
  <c i="8" r="BK210"/>
  <c r="J207"/>
  <c i="9" r="BK148"/>
  <c r="J156"/>
  <c i="10" r="F34"/>
  <c i="11" r="J154"/>
  <c i="12" r="J418"/>
  <c r="J515"/>
  <c r="J325"/>
  <c r="J486"/>
  <c r="J557"/>
  <c r="J553"/>
  <c r="J591"/>
  <c r="J212"/>
  <c r="J562"/>
  <c r="J572"/>
  <c r="BK419"/>
  <c i="13" r="J124"/>
  <c i="14" r="BK121"/>
  <c i="15" r="BK123"/>
  <c r="J120"/>
  <c i="4" r="BK188"/>
  <c r="J209"/>
  <c r="J304"/>
  <c r="BK216"/>
  <c r="BK170"/>
  <c r="J170"/>
  <c r="BK209"/>
  <c r="J188"/>
  <c i="5" r="BK134"/>
  <c r="BK129"/>
  <c i="6" r="J127"/>
  <c r="J139"/>
  <c i="7" r="BK348"/>
  <c r="BK269"/>
  <c r="J146"/>
  <c r="BK172"/>
  <c r="J246"/>
  <c r="J269"/>
  <c r="J193"/>
  <c r="J226"/>
  <c r="J151"/>
  <c i="8" r="J176"/>
  <c r="BK176"/>
  <c r="BK140"/>
  <c i="9" r="BK130"/>
  <c r="J122"/>
  <c i="10" r="BK124"/>
  <c i="11" r="J142"/>
  <c r="J152"/>
  <c r="BK158"/>
  <c r="J132"/>
  <c i="12" r="J542"/>
  <c r="J479"/>
  <c r="BK507"/>
  <c r="BK129"/>
  <c r="J233"/>
  <c r="BK554"/>
  <c r="BK655"/>
  <c r="BK510"/>
  <c r="J138"/>
  <c r="J567"/>
  <c r="BK656"/>
  <c r="J238"/>
  <c r="J582"/>
  <c r="BK471"/>
  <c r="BK529"/>
  <c r="BK485"/>
  <c r="J599"/>
  <c r="J346"/>
  <c r="BK575"/>
  <c r="BK450"/>
  <c r="BK562"/>
  <c r="BK301"/>
  <c i="15" r="J129"/>
  <c i="2" r="J121"/>
  <c r="J128"/>
  <c r="J147"/>
  <c i="1" r="AS94"/>
  <c i="4" r="BK202"/>
  <c r="BK159"/>
  <c r="J286"/>
  <c r="J174"/>
  <c r="BK254"/>
  <c r="BK197"/>
  <c r="J165"/>
  <c r="J281"/>
  <c r="BK129"/>
  <c i="5" r="BK130"/>
  <c i="7" r="J191"/>
  <c r="BK300"/>
  <c r="J177"/>
  <c i="8" r="J212"/>
  <c r="BK192"/>
  <c r="J123"/>
  <c i="9" r="BK156"/>
  <c r="BK134"/>
  <c i="10" r="BK130"/>
  <c i="11" r="J130"/>
  <c r="J153"/>
  <c r="BK143"/>
  <c i="12" r="BK521"/>
  <c r="BK329"/>
  <c r="BK552"/>
  <c r="J301"/>
  <c r="BK255"/>
  <c r="J149"/>
  <c r="BK582"/>
  <c r="BK317"/>
  <c r="BK578"/>
  <c r="J462"/>
  <c r="J536"/>
  <c i="13" r="BK119"/>
  <c i="15" r="J126"/>
  <c r="J121"/>
  <c i="2" r="J125"/>
  <c r="BK142"/>
  <c r="J145"/>
  <c r="J156"/>
  <c i="3" r="J121"/>
  <c i="4" r="BK242"/>
  <c r="J187"/>
  <c r="J238"/>
  <c r="J273"/>
  <c r="J231"/>
  <c r="BK300"/>
  <c r="BK206"/>
  <c r="J267"/>
  <c r="BK134"/>
  <c r="J218"/>
  <c r="J159"/>
  <c r="BK218"/>
  <c r="BK165"/>
  <c i="5" r="BK140"/>
  <c i="6" r="BK131"/>
  <c r="J128"/>
  <c i="7" r="J194"/>
  <c r="J339"/>
  <c r="BK323"/>
  <c r="J180"/>
  <c r="BK246"/>
  <c r="J331"/>
  <c r="BK359"/>
  <c r="J136"/>
  <c r="BK351"/>
  <c r="BK201"/>
  <c r="BK144"/>
  <c i="8" r="BK207"/>
  <c r="BK209"/>
  <c r="J152"/>
  <c i="9" r="BK161"/>
  <c r="BK122"/>
  <c i="10" r="BK132"/>
  <c i="11" r="BK122"/>
  <c r="BK139"/>
  <c r="J150"/>
  <c i="12" r="BK257"/>
  <c r="J464"/>
  <c r="BK310"/>
  <c r="BK481"/>
  <c r="BK559"/>
  <c r="BK429"/>
  <c r="BK632"/>
  <c r="BK407"/>
  <c r="BK607"/>
  <c r="J554"/>
  <c r="BK657"/>
  <c r="J492"/>
  <c r="BK611"/>
  <c r="J556"/>
  <c r="J257"/>
  <c r="J607"/>
  <c r="BK490"/>
  <c r="J648"/>
  <c r="J450"/>
  <c r="J656"/>
  <c r="J525"/>
  <c r="BK597"/>
  <c r="J438"/>
  <c r="J129"/>
  <c i="13" r="BK122"/>
  <c i="14" r="J119"/>
  <c i="15" r="BK121"/>
  <c r="BK122"/>
  <c i="2" r="BK149"/>
  <c r="BK157"/>
  <c r="BK123"/>
  <c r="F35"/>
  <c i="5" r="BK137"/>
  <c i="6" r="BK136"/>
  <c r="BK139"/>
  <c r="BK124"/>
  <c i="7" r="BK336"/>
  <c r="BK319"/>
  <c r="BK179"/>
  <c r="J286"/>
  <c r="J133"/>
  <c r="J172"/>
  <c r="J175"/>
  <c r="BK226"/>
  <c r="BK231"/>
  <c r="BK161"/>
  <c i="8" r="J208"/>
  <c r="BK181"/>
  <c r="J156"/>
  <c i="9" r="BK166"/>
  <c r="J148"/>
  <c i="10" r="J130"/>
  <c i="11" r="BK131"/>
  <c r="BK130"/>
  <c r="BK150"/>
  <c i="12" r="BK549"/>
  <c r="BK525"/>
  <c r="BK396"/>
  <c r="BK556"/>
  <c r="J246"/>
  <c r="J339"/>
  <c r="BK557"/>
  <c r="J665"/>
  <c r="J571"/>
  <c r="J171"/>
  <c r="BK558"/>
  <c r="BK648"/>
  <c r="BK476"/>
  <c r="BK601"/>
  <c r="J381"/>
  <c r="BK644"/>
  <c r="BK275"/>
  <c r="BK587"/>
  <c r="BK215"/>
  <c r="J552"/>
  <c r="BK370"/>
  <c r="BK339"/>
  <c i="13" r="J126"/>
  <c r="J122"/>
  <c i="14" r="BK120"/>
  <c i="15" r="BK129"/>
  <c i="2" l="1" r="BK148"/>
  <c r="J148"/>
  <c r="J99"/>
  <c i="4" r="R126"/>
  <c r="P212"/>
  <c r="BK295"/>
  <c r="J295"/>
  <c r="J104"/>
  <c i="5" r="BK119"/>
  <c r="J119"/>
  <c r="J97"/>
  <c i="7" r="R171"/>
  <c r="T192"/>
  <c r="T347"/>
  <c i="11" r="P135"/>
  <c i="2" r="P148"/>
  <c i="3" r="T120"/>
  <c r="T119"/>
  <c i="7" r="BK204"/>
  <c r="J204"/>
  <c r="J101"/>
  <c r="P347"/>
  <c i="9" r="T121"/>
  <c i="11" r="BK149"/>
  <c r="J149"/>
  <c r="J99"/>
  <c i="12" r="T245"/>
  <c r="BK316"/>
  <c r="J316"/>
  <c r="J102"/>
  <c r="P654"/>
  <c i="2" r="P120"/>
  <c r="P119"/>
  <c i="1" r="AU95"/>
  <c i="3" r="BK120"/>
  <c i="4" r="R179"/>
  <c r="BK305"/>
  <c r="J305"/>
  <c r="J105"/>
  <c i="5" r="P119"/>
  <c i="6" r="P135"/>
  <c i="7" r="BK125"/>
  <c r="P298"/>
  <c i="8" r="T206"/>
  <c i="9" r="BK133"/>
  <c r="J133"/>
  <c r="J98"/>
  <c i="12" r="T570"/>
  <c i="4" r="R224"/>
  <c r="P289"/>
  <c i="6" r="BK121"/>
  <c r="J121"/>
  <c r="J97"/>
  <c i="7" r="P171"/>
  <c r="P185"/>
  <c r="R185"/>
  <c r="T185"/>
  <c r="BK350"/>
  <c r="J350"/>
  <c r="J104"/>
  <c i="8" r="R139"/>
  <c i="9" r="R121"/>
  <c i="10" r="T123"/>
  <c r="T120"/>
  <c i="11" r="R149"/>
  <c i="12" r="R128"/>
  <c r="R127"/>
  <c r="R316"/>
  <c r="BK654"/>
  <c r="J654"/>
  <c r="J106"/>
  <c i="13" r="T118"/>
  <c r="T117"/>
  <c i="2" r="T148"/>
  <c i="4" r="BK179"/>
  <c r="J179"/>
  <c r="J98"/>
  <c r="P305"/>
  <c i="8" r="BK139"/>
  <c r="J139"/>
  <c r="J99"/>
  <c i="9" r="T133"/>
  <c i="10" r="R123"/>
  <c r="R120"/>
  <c i="11" r="P149"/>
  <c i="12" r="R245"/>
  <c i="6" r="T135"/>
  <c i="7" r="P204"/>
  <c r="T350"/>
  <c i="8" r="R206"/>
  <c i="9" r="R133"/>
  <c r="R120"/>
  <c i="11" r="T121"/>
  <c i="12" r="T345"/>
  <c i="13" r="BK118"/>
  <c r="BK117"/>
  <c r="J117"/>
  <c r="J96"/>
  <c i="14" r="R118"/>
  <c r="R117"/>
  <c i="7" r="T204"/>
  <c i="9" r="BK121"/>
  <c r="J121"/>
  <c r="J97"/>
  <c i="11" r="BK121"/>
  <c i="12" r="BK128"/>
  <c r="J128"/>
  <c r="J98"/>
  <c r="P570"/>
  <c r="P569"/>
  <c i="13" r="P118"/>
  <c r="P117"/>
  <c i="1" r="AU106"/>
  <c i="14" r="BK118"/>
  <c r="J118"/>
  <c r="J97"/>
  <c i="2" r="R120"/>
  <c i="4" r="P126"/>
  <c r="T212"/>
  <c r="T295"/>
  <c i="5" r="R133"/>
  <c i="6" r="BK135"/>
  <c r="J135"/>
  <c r="J98"/>
  <c i="7" r="BK192"/>
  <c r="J192"/>
  <c r="J100"/>
  <c r="BK347"/>
  <c r="J347"/>
  <c r="J103"/>
  <c i="8" r="T139"/>
  <c r="T121"/>
  <c i="10" r="P123"/>
  <c r="P120"/>
  <c i="1" r="AU103"/>
  <c i="11" r="R121"/>
  <c i="12" r="BK570"/>
  <c r="J570"/>
  <c r="J105"/>
  <c i="2" r="BK120"/>
  <c i="3" r="R120"/>
  <c r="R119"/>
  <c i="4" r="T224"/>
  <c r="R289"/>
  <c i="5" r="R119"/>
  <c r="R118"/>
  <c i="7" r="BK171"/>
  <c r="J171"/>
  <c r="J98"/>
  <c r="T298"/>
  <c i="8" r="P139"/>
  <c i="4" r="BK224"/>
  <c r="J224"/>
  <c r="J100"/>
  <c r="R295"/>
  <c i="6" r="P121"/>
  <c r="P120"/>
  <c i="1" r="AU99"/>
  <c i="7" r="R125"/>
  <c r="BK298"/>
  <c r="J298"/>
  <c r="J102"/>
  <c i="8" r="BK206"/>
  <c r="J206"/>
  <c r="J100"/>
  <c i="10" r="BK123"/>
  <c i="11" r="P121"/>
  <c r="P120"/>
  <c i="1" r="AU104"/>
  <c i="12" r="BK245"/>
  <c r="J245"/>
  <c r="J99"/>
  <c i="13" r="R118"/>
  <c r="R117"/>
  <c i="14" r="P118"/>
  <c r="P117"/>
  <c i="1" r="AU107"/>
  <c i="3" r="P120"/>
  <c r="P119"/>
  <c i="1" r="AU96"/>
  <c i="4" r="P179"/>
  <c r="T305"/>
  <c i="5" r="BK133"/>
  <c r="J133"/>
  <c r="J98"/>
  <c i="6" r="R121"/>
  <c i="7" r="T171"/>
  <c r="P192"/>
  <c r="P350"/>
  <c i="12" r="P128"/>
  <c r="R570"/>
  <c i="14" r="T118"/>
  <c r="T117"/>
  <c i="2" r="R148"/>
  <c i="4" r="P224"/>
  <c r="R305"/>
  <c i="5" r="T133"/>
  <c i="6" r="R135"/>
  <c i="9" r="P133"/>
  <c i="11" r="BK135"/>
  <c r="J135"/>
  <c r="J98"/>
  <c i="12" r="BK345"/>
  <c r="J345"/>
  <c r="J103"/>
  <c i="4" r="BK126"/>
  <c r="BK212"/>
  <c r="J212"/>
  <c r="J99"/>
  <c r="T289"/>
  <c i="5" r="P133"/>
  <c i="6" r="T121"/>
  <c r="T120"/>
  <c i="7" r="T125"/>
  <c r="T124"/>
  <c r="R298"/>
  <c i="8" r="P206"/>
  <c i="11" r="R135"/>
  <c i="12" r="P345"/>
  <c i="2" r="T120"/>
  <c r="T119"/>
  <c i="4" r="T126"/>
  <c r="R212"/>
  <c r="P295"/>
  <c i="11" r="T149"/>
  <c i="12" r="R345"/>
  <c i="15" r="P119"/>
  <c i="5" r="T119"/>
  <c r="T118"/>
  <c i="7" r="P125"/>
  <c r="P124"/>
  <c i="1" r="AU100"/>
  <c i="7" r="BK185"/>
  <c r="J185"/>
  <c r="J99"/>
  <c r="R192"/>
  <c r="R347"/>
  <c i="12" r="T128"/>
  <c r="T127"/>
  <c r="T316"/>
  <c r="T315"/>
  <c r="T654"/>
  <c i="15" r="R119"/>
  <c i="4" r="T179"/>
  <c r="BK289"/>
  <c r="J289"/>
  <c r="J103"/>
  <c i="7" r="R204"/>
  <c r="R350"/>
  <c i="9" r="P121"/>
  <c r="P120"/>
  <c i="1" r="AU102"/>
  <c i="11" r="T135"/>
  <c i="12" r="P245"/>
  <c r="P316"/>
  <c r="R654"/>
  <c i="15" r="BK119"/>
  <c r="J119"/>
  <c r="J97"/>
  <c r="T119"/>
  <c r="BK124"/>
  <c r="J124"/>
  <c r="J98"/>
  <c r="P124"/>
  <c r="R124"/>
  <c r="T124"/>
  <c i="8" r="BK122"/>
  <c r="J122"/>
  <c r="J97"/>
  <c i="11" r="BK157"/>
  <c r="J157"/>
  <c r="J100"/>
  <c i="10" r="BK131"/>
  <c r="J131"/>
  <c r="J100"/>
  <c i="8" r="BK135"/>
  <c r="J135"/>
  <c r="J98"/>
  <c i="10" r="BK121"/>
  <c r="J121"/>
  <c r="J97"/>
  <c i="3" r="BK125"/>
  <c r="J125"/>
  <c r="J99"/>
  <c i="9" r="BK165"/>
  <c r="J165"/>
  <c r="J100"/>
  <c i="3" r="BK123"/>
  <c r="J123"/>
  <c r="J98"/>
  <c i="9" r="BK160"/>
  <c r="J160"/>
  <c r="J99"/>
  <c i="8" r="BK211"/>
  <c r="J211"/>
  <c r="J101"/>
  <c i="2" r="BK146"/>
  <c r="J146"/>
  <c r="J98"/>
  <c i="4" r="BK285"/>
  <c r="J285"/>
  <c r="J101"/>
  <c i="10" r="BK129"/>
  <c r="J129"/>
  <c r="J99"/>
  <c i="12" r="BK309"/>
  <c r="J309"/>
  <c r="J100"/>
  <c i="15" r="E108"/>
  <c i="14" r="BK117"/>
  <c r="J117"/>
  <c i="15" r="J89"/>
  <c r="BE121"/>
  <c r="BE123"/>
  <c r="BE126"/>
  <c r="J92"/>
  <c r="BE120"/>
  <c r="J91"/>
  <c r="BE125"/>
  <c r="BE127"/>
  <c r="F115"/>
  <c r="BE122"/>
  <c r="F91"/>
  <c r="BE128"/>
  <c r="BE129"/>
  <c i="13" r="J118"/>
  <c r="J97"/>
  <c i="14" r="J89"/>
  <c r="E85"/>
  <c r="F92"/>
  <c r="BE119"/>
  <c r="BE120"/>
  <c r="BE121"/>
  <c i="12" r="BK127"/>
  <c r="J127"/>
  <c r="J97"/>
  <c i="13" r="J89"/>
  <c i="12" r="BK569"/>
  <c r="J569"/>
  <c r="J104"/>
  <c i="13" r="BE119"/>
  <c r="BE123"/>
  <c r="E85"/>
  <c r="BE124"/>
  <c r="F92"/>
  <c r="BE125"/>
  <c r="BE121"/>
  <c r="BE126"/>
  <c r="BE120"/>
  <c r="BE122"/>
  <c i="12" r="BE275"/>
  <c r="BE310"/>
  <c r="BE396"/>
  <c r="BE449"/>
  <c r="BE471"/>
  <c r="BE476"/>
  <c r="BE381"/>
  <c r="BE492"/>
  <c r="BE507"/>
  <c r="BE529"/>
  <c r="BE571"/>
  <c r="BE582"/>
  <c r="BE599"/>
  <c r="BE607"/>
  <c r="BE632"/>
  <c r="BE329"/>
  <c r="BE370"/>
  <c r="BE469"/>
  <c r="BE481"/>
  <c r="BE486"/>
  <c r="BE515"/>
  <c r="BE536"/>
  <c r="BE562"/>
  <c r="BE593"/>
  <c r="BE611"/>
  <c r="BE615"/>
  <c r="BE637"/>
  <c r="BE655"/>
  <c r="BE293"/>
  <c r="BE495"/>
  <c r="BE648"/>
  <c r="BE657"/>
  <c r="BE129"/>
  <c r="BE238"/>
  <c r="BE334"/>
  <c r="BE479"/>
  <c r="BE521"/>
  <c r="BE589"/>
  <c r="BE619"/>
  <c r="BE627"/>
  <c r="F123"/>
  <c r="BE210"/>
  <c r="BE321"/>
  <c r="BE439"/>
  <c r="BE451"/>
  <c r="BE493"/>
  <c r="BE578"/>
  <c r="BE587"/>
  <c r="BE595"/>
  <c r="BE597"/>
  <c r="BE603"/>
  <c r="BE658"/>
  <c i="11" r="J121"/>
  <c r="J97"/>
  <c i="12" r="BE407"/>
  <c r="BE418"/>
  <c r="BE419"/>
  <c r="BE428"/>
  <c r="BE485"/>
  <c r="BE549"/>
  <c r="BE556"/>
  <c r="BE559"/>
  <c r="BE572"/>
  <c r="BE575"/>
  <c r="BE576"/>
  <c r="BE591"/>
  <c r="BE644"/>
  <c r="BE647"/>
  <c r="BE656"/>
  <c r="BE665"/>
  <c r="E85"/>
  <c r="J89"/>
  <c r="BE149"/>
  <c r="BE197"/>
  <c r="BE212"/>
  <c r="BE243"/>
  <c r="BE394"/>
  <c r="BE552"/>
  <c r="BE555"/>
  <c r="BE601"/>
  <c r="BE672"/>
  <c r="BE284"/>
  <c r="BE346"/>
  <c r="BE429"/>
  <c r="BE462"/>
  <c r="BE525"/>
  <c r="BE546"/>
  <c r="BE567"/>
  <c r="BE160"/>
  <c r="BE301"/>
  <c r="BE359"/>
  <c r="BE438"/>
  <c r="BE185"/>
  <c r="BE257"/>
  <c r="BE317"/>
  <c r="BE325"/>
  <c r="BE548"/>
  <c r="BE138"/>
  <c r="BE171"/>
  <c r="BE233"/>
  <c r="BE255"/>
  <c r="BE450"/>
  <c r="BE464"/>
  <c r="BE490"/>
  <c r="BE534"/>
  <c r="BE541"/>
  <c r="BE554"/>
  <c r="BE557"/>
  <c r="BE560"/>
  <c r="BE215"/>
  <c r="BE246"/>
  <c r="BE339"/>
  <c r="BE480"/>
  <c r="BE497"/>
  <c r="BE542"/>
  <c r="BE553"/>
  <c r="BE176"/>
  <c r="BE413"/>
  <c r="BE501"/>
  <c r="BE558"/>
  <c r="BE266"/>
  <c r="BE357"/>
  <c r="BE383"/>
  <c r="BE510"/>
  <c i="11" r="J89"/>
  <c r="BE136"/>
  <c r="BE122"/>
  <c r="BE139"/>
  <c r="BE143"/>
  <c r="F116"/>
  <c r="BE151"/>
  <c i="10" r="J123"/>
  <c r="J98"/>
  <c i="11" r="E85"/>
  <c r="J116"/>
  <c r="BE146"/>
  <c r="F117"/>
  <c r="BE127"/>
  <c r="BE131"/>
  <c r="BE126"/>
  <c r="BE150"/>
  <c r="BE128"/>
  <c r="BE130"/>
  <c r="J92"/>
  <c r="BE154"/>
  <c r="BE155"/>
  <c r="BE132"/>
  <c r="BE156"/>
  <c r="BE142"/>
  <c r="BE153"/>
  <c r="BE129"/>
  <c r="BE123"/>
  <c r="BE158"/>
  <c r="BE152"/>
  <c i="9" r="BK120"/>
  <c r="J120"/>
  <c r="J96"/>
  <c i="10" r="J91"/>
  <c r="J89"/>
  <c r="E110"/>
  <c r="BE125"/>
  <c r="J117"/>
  <c r="BE126"/>
  <c r="F117"/>
  <c r="BE132"/>
  <c r="BE122"/>
  <c r="BE124"/>
  <c r="F91"/>
  <c r="BE130"/>
  <c i="1" r="BA103"/>
  <c i="8" r="BK121"/>
  <c r="J121"/>
  <c i="9" r="F92"/>
  <c r="J92"/>
  <c r="BE138"/>
  <c r="BE148"/>
  <c r="J89"/>
  <c r="J116"/>
  <c r="F116"/>
  <c r="E110"/>
  <c r="BE123"/>
  <c r="BE127"/>
  <c r="BE130"/>
  <c r="BE134"/>
  <c r="BE156"/>
  <c r="BE122"/>
  <c r="BE161"/>
  <c r="BE144"/>
  <c r="BE152"/>
  <c r="BE166"/>
  <c i="8" r="J118"/>
  <c r="F92"/>
  <c r="J115"/>
  <c r="F91"/>
  <c r="BE161"/>
  <c r="BE182"/>
  <c r="J91"/>
  <c r="BE123"/>
  <c r="BE197"/>
  <c i="7" r="J125"/>
  <c r="J97"/>
  <c i="8" r="E85"/>
  <c r="BE156"/>
  <c r="BE208"/>
  <c r="BE209"/>
  <c r="BE140"/>
  <c r="BE136"/>
  <c r="BE210"/>
  <c r="BE176"/>
  <c r="BE207"/>
  <c r="BE212"/>
  <c r="BE152"/>
  <c r="BE166"/>
  <c r="BE171"/>
  <c r="BE181"/>
  <c r="BE192"/>
  <c i="7" r="E85"/>
  <c r="J92"/>
  <c r="BE132"/>
  <c r="BE133"/>
  <c r="BE140"/>
  <c r="BE144"/>
  <c r="BE180"/>
  <c r="J91"/>
  <c r="F121"/>
  <c r="BE131"/>
  <c r="BE145"/>
  <c r="BE186"/>
  <c r="BE286"/>
  <c r="BE178"/>
  <c r="BE300"/>
  <c r="BE320"/>
  <c r="BE339"/>
  <c r="BE338"/>
  <c r="F91"/>
  <c r="BE126"/>
  <c r="BE141"/>
  <c r="BE195"/>
  <c r="BE217"/>
  <c r="BE307"/>
  <c r="BE356"/>
  <c r="BE161"/>
  <c r="BE177"/>
  <c r="BE193"/>
  <c r="BE198"/>
  <c r="BE231"/>
  <c r="BE270"/>
  <c r="BE299"/>
  <c r="BE344"/>
  <c r="BE136"/>
  <c r="BE146"/>
  <c r="BE181"/>
  <c r="BE336"/>
  <c r="BE359"/>
  <c r="BE179"/>
  <c r="BE236"/>
  <c r="BE246"/>
  <c r="BE331"/>
  <c r="BE151"/>
  <c r="BE166"/>
  <c r="BE205"/>
  <c r="BE269"/>
  <c r="BE323"/>
  <c r="BE194"/>
  <c r="BE348"/>
  <c r="BE351"/>
  <c r="J118"/>
  <c r="BE172"/>
  <c r="BE175"/>
  <c r="BE241"/>
  <c r="BE259"/>
  <c r="BE319"/>
  <c r="BE191"/>
  <c r="BE201"/>
  <c r="BE335"/>
  <c r="BE349"/>
  <c r="BE176"/>
  <c r="BE226"/>
  <c r="BE280"/>
  <c r="BE337"/>
  <c r="BE340"/>
  <c i="6" r="E85"/>
  <c r="F92"/>
  <c r="BE137"/>
  <c r="BE124"/>
  <c r="BE139"/>
  <c r="BE128"/>
  <c r="BE126"/>
  <c i="5" r="BK118"/>
  <c r="J118"/>
  <c i="6" r="BE127"/>
  <c r="BE136"/>
  <c r="J89"/>
  <c r="BE122"/>
  <c r="BE131"/>
  <c i="5" r="E85"/>
  <c r="BE134"/>
  <c r="BE140"/>
  <c r="BE129"/>
  <c i="4" r="J126"/>
  <c r="J97"/>
  <c i="5" r="BE120"/>
  <c r="BE130"/>
  <c r="J112"/>
  <c r="BE132"/>
  <c r="F92"/>
  <c r="BE125"/>
  <c r="BE137"/>
  <c r="BE143"/>
  <c i="4" r="J119"/>
  <c r="BE129"/>
  <c r="BE150"/>
  <c r="BE153"/>
  <c r="BE198"/>
  <c r="BE131"/>
  <c r="BE134"/>
  <c r="BE149"/>
  <c r="BE196"/>
  <c r="E85"/>
  <c r="BE294"/>
  <c r="BE298"/>
  <c r="BE157"/>
  <c r="BE174"/>
  <c r="BE180"/>
  <c r="BE209"/>
  <c r="BE227"/>
  <c r="BE246"/>
  <c r="BE263"/>
  <c r="BE280"/>
  <c r="BE300"/>
  <c r="BE148"/>
  <c r="BE184"/>
  <c r="BE197"/>
  <c r="BE207"/>
  <c r="BE216"/>
  <c r="BE222"/>
  <c r="BE231"/>
  <c r="BE242"/>
  <c r="BE304"/>
  <c r="BE188"/>
  <c r="BE225"/>
  <c r="BE286"/>
  <c r="BE309"/>
  <c r="BE272"/>
  <c r="BE296"/>
  <c r="BE144"/>
  <c r="BE170"/>
  <c r="BE210"/>
  <c r="BE259"/>
  <c r="BE270"/>
  <c r="BE276"/>
  <c r="BE306"/>
  <c r="BE254"/>
  <c i="3" r="J120"/>
  <c r="J97"/>
  <c i="4" r="BE165"/>
  <c r="BE208"/>
  <c r="BE214"/>
  <c r="BE220"/>
  <c r="BE275"/>
  <c r="F122"/>
  <c r="BE132"/>
  <c r="BE267"/>
  <c r="BE273"/>
  <c r="BE133"/>
  <c r="BE140"/>
  <c r="BE162"/>
  <c r="BE187"/>
  <c r="BE190"/>
  <c r="BE202"/>
  <c r="BE218"/>
  <c r="BE234"/>
  <c r="BE250"/>
  <c r="BE205"/>
  <c r="BE238"/>
  <c r="BE278"/>
  <c r="BE127"/>
  <c r="BE281"/>
  <c r="BE159"/>
  <c r="BE206"/>
  <c r="BE213"/>
  <c r="BE269"/>
  <c r="BE277"/>
  <c r="BE290"/>
  <c i="2" r="J120"/>
  <c r="J97"/>
  <c i="3" r="F91"/>
  <c r="J116"/>
  <c r="J89"/>
  <c r="BE122"/>
  <c r="BE121"/>
  <c r="F92"/>
  <c r="BE126"/>
  <c r="E109"/>
  <c r="BE124"/>
  <c r="J115"/>
  <c i="1" r="BC95"/>
  <c i="2" r="J91"/>
  <c r="E109"/>
  <c r="J113"/>
  <c r="F116"/>
  <c r="BE122"/>
  <c r="BE142"/>
  <c r="BE157"/>
  <c r="F115"/>
  <c r="J116"/>
  <c r="BE124"/>
  <c r="BE125"/>
  <c r="BE128"/>
  <c r="BE131"/>
  <c r="BE135"/>
  <c r="BE141"/>
  <c r="BE145"/>
  <c r="BE152"/>
  <c r="BE155"/>
  <c r="BE156"/>
  <c i="1" r="AW95"/>
  <c i="2" r="BE149"/>
  <c r="BE121"/>
  <c r="BE123"/>
  <c r="BE147"/>
  <c i="1" r="BA95"/>
  <c i="2" r="BE158"/>
  <c i="1" r="BB95"/>
  <c r="BD95"/>
  <c i="12" r="F36"/>
  <c i="1" r="BC105"/>
  <c i="3" r="F36"/>
  <c i="1" r="BC96"/>
  <c i="6" r="F34"/>
  <c i="1" r="BA99"/>
  <c i="7" r="J34"/>
  <c i="1" r="AW100"/>
  <c i="13" r="F35"/>
  <c i="1" r="BB106"/>
  <c i="15" r="F36"/>
  <c i="1" r="BC108"/>
  <c i="5" r="J34"/>
  <c i="1" r="AW98"/>
  <c i="6" r="F37"/>
  <c i="1" r="BD99"/>
  <c i="8" r="F35"/>
  <c i="1" r="BB101"/>
  <c i="9" r="J34"/>
  <c i="1" r="AW102"/>
  <c i="10" r="F35"/>
  <c i="1" r="BB103"/>
  <c i="12" r="F34"/>
  <c i="1" r="BA105"/>
  <c i="3" r="J34"/>
  <c i="1" r="AW96"/>
  <c i="6" r="F36"/>
  <c i="1" r="BC99"/>
  <c i="8" r="J34"/>
  <c i="1" r="AW101"/>
  <c i="8" r="F36"/>
  <c i="1" r="BC101"/>
  <c i="11" r="F36"/>
  <c i="1" r="BC104"/>
  <c i="12" r="F37"/>
  <c i="1" r="BD105"/>
  <c i="4" r="F36"/>
  <c i="1" r="BC97"/>
  <c i="5" r="F34"/>
  <c i="1" r="BA98"/>
  <c i="5" r="J30"/>
  <c i="7" r="F36"/>
  <c i="1" r="BC100"/>
  <c i="4" r="F35"/>
  <c i="1" r="BB97"/>
  <c i="3" r="F34"/>
  <c i="1" r="BA96"/>
  <c i="6" r="J34"/>
  <c i="1" r="AW99"/>
  <c i="8" r="F37"/>
  <c i="1" r="BD101"/>
  <c i="10" r="F37"/>
  <c i="1" r="BD103"/>
  <c i="12" r="J34"/>
  <c i="1" r="AW105"/>
  <c i="5" r="F35"/>
  <c i="1" r="BB98"/>
  <c i="7" r="F35"/>
  <c i="1" r="BB100"/>
  <c i="14" r="F37"/>
  <c i="1" r="BD107"/>
  <c i="15" r="J34"/>
  <c i="1" r="AW108"/>
  <c i="3" r="F35"/>
  <c i="1" r="BB96"/>
  <c i="5" r="F36"/>
  <c i="1" r="BC98"/>
  <c i="9" r="F35"/>
  <c i="1" r="BB102"/>
  <c i="10" r="F36"/>
  <c i="1" r="BC103"/>
  <c i="11" r="F37"/>
  <c i="1" r="BD104"/>
  <c i="13" r="J34"/>
  <c i="1" r="AW106"/>
  <c i="14" r="J34"/>
  <c i="1" r="AW107"/>
  <c i="15" r="F34"/>
  <c i="1" r="BA108"/>
  <c i="7" r="F34"/>
  <c i="1" r="BA100"/>
  <c i="14" r="F34"/>
  <c i="1" r="BA107"/>
  <c i="15" r="F37"/>
  <c i="1" r="BD108"/>
  <c i="5" r="F37"/>
  <c i="1" r="BD98"/>
  <c i="8" r="F34"/>
  <c i="1" r="BA101"/>
  <c i="8" r="J30"/>
  <c i="9" r="F37"/>
  <c i="1" r="BD102"/>
  <c i="11" r="F34"/>
  <c i="1" r="BA104"/>
  <c i="12" r="F35"/>
  <c i="1" r="BB105"/>
  <c i="4" r="F34"/>
  <c i="1" r="BA97"/>
  <c i="9" r="F34"/>
  <c i="1" r="BA102"/>
  <c i="10" r="J34"/>
  <c i="1" r="AW103"/>
  <c i="11" r="J34"/>
  <c i="1" r="AW104"/>
  <c i="13" r="F37"/>
  <c i="1" r="BD106"/>
  <c i="13" r="J30"/>
  <c i="14" r="F36"/>
  <c i="1" r="BC107"/>
  <c i="3" r="F37"/>
  <c i="1" r="BD96"/>
  <c i="6" r="F35"/>
  <c i="1" r="BB99"/>
  <c i="7" r="F37"/>
  <c i="1" r="BD100"/>
  <c i="13" r="F36"/>
  <c i="1" r="BC106"/>
  <c i="14" r="J30"/>
  <c i="4" r="J34"/>
  <c i="1" r="AW97"/>
  <c i="9" r="F36"/>
  <c i="1" r="BC102"/>
  <c i="11" r="F35"/>
  <c i="1" r="BB104"/>
  <c i="13" r="F34"/>
  <c i="1" r="BA106"/>
  <c i="14" r="F35"/>
  <c i="1" r="BB107"/>
  <c i="15" r="F35"/>
  <c i="1" r="BB108"/>
  <c i="4" r="F37"/>
  <c i="1" r="BD97"/>
  <c i="15" l="1" r="P118"/>
  <c i="1" r="AU108"/>
  <c i="7" r="R124"/>
  <c i="15" r="R118"/>
  <c i="11" r="R120"/>
  <c r="BK120"/>
  <c r="J120"/>
  <c r="J96"/>
  <c i="15" r="T118"/>
  <c i="12" r="P127"/>
  <c r="P126"/>
  <c i="1" r="AU105"/>
  <c i="12" r="R569"/>
  <c i="2" r="R119"/>
  <c i="11" r="T120"/>
  <c i="12" r="P315"/>
  <c i="4" r="BK125"/>
  <c r="J125"/>
  <c i="10" r="BK120"/>
  <c r="J120"/>
  <c i="2" r="BK119"/>
  <c r="J119"/>
  <c r="J96"/>
  <c i="12" r="R315"/>
  <c r="R126"/>
  <c i="8" r="P121"/>
  <c i="1" r="AU101"/>
  <c i="7" r="BK124"/>
  <c r="J124"/>
  <c r="J96"/>
  <c i="3" r="BK119"/>
  <c r="J119"/>
  <c r="J96"/>
  <c i="6" r="R120"/>
  <c i="4" r="T125"/>
  <c i="12" r="T569"/>
  <c r="T126"/>
  <c i="8" r="R121"/>
  <c i="4" r="P125"/>
  <c i="1" r="AU97"/>
  <c i="5" r="P118"/>
  <c i="1" r="AU98"/>
  <c i="4" r="R125"/>
  <c i="9" r="T120"/>
  <c i="12" r="BK315"/>
  <c r="J315"/>
  <c r="J101"/>
  <c i="6" r="BK120"/>
  <c r="J120"/>
  <c r="J96"/>
  <c i="15" r="BK118"/>
  <c r="J118"/>
  <c i="1" r="AG107"/>
  <c i="14" r="J96"/>
  <c i="1" r="AG106"/>
  <c i="12" r="BK126"/>
  <c r="J126"/>
  <c i="1" r="AG101"/>
  <c i="8" r="J96"/>
  <c i="1" r="AG98"/>
  <c i="5" r="J96"/>
  <c i="4" r="J30"/>
  <c i="1" r="AG97"/>
  <c i="15" r="J30"/>
  <c i="1" r="AG108"/>
  <c i="2" r="J33"/>
  <c i="1" r="AV95"/>
  <c r="AT95"/>
  <c i="9" r="J33"/>
  <c i="1" r="AV102"/>
  <c r="AT102"/>
  <c i="12" r="J33"/>
  <c i="1" r="AV105"/>
  <c r="AT105"/>
  <c i="10" r="J30"/>
  <c i="1" r="AG103"/>
  <c i="3" r="F33"/>
  <c i="1" r="AZ96"/>
  <c i="7" r="F33"/>
  <c i="1" r="AZ100"/>
  <c i="3" r="J33"/>
  <c i="1" r="AV96"/>
  <c r="AT96"/>
  <c i="6" r="F33"/>
  <c i="1" r="AZ99"/>
  <c i="8" r="J33"/>
  <c i="1" r="AV101"/>
  <c r="AT101"/>
  <c r="AN101"/>
  <c i="12" r="J30"/>
  <c i="1" r="AG105"/>
  <c i="15" r="F33"/>
  <c i="1" r="AZ108"/>
  <c i="4" r="F33"/>
  <c i="1" r="AZ97"/>
  <c i="12" r="F33"/>
  <c i="1" r="AZ105"/>
  <c i="5" r="J33"/>
  <c i="1" r="AV98"/>
  <c r="AT98"/>
  <c r="AN98"/>
  <c i="7" r="J33"/>
  <c i="1" r="AV100"/>
  <c r="AT100"/>
  <c i="4" r="J33"/>
  <c i="1" r="AV97"/>
  <c r="AT97"/>
  <c r="AN97"/>
  <c r="BA94"/>
  <c r="AW94"/>
  <c r="AK30"/>
  <c i="5" r="F33"/>
  <c i="1" r="AZ98"/>
  <c i="8" r="F33"/>
  <c i="1" r="AZ101"/>
  <c i="13" r="J33"/>
  <c i="1" r="AV106"/>
  <c r="AT106"/>
  <c r="AN106"/>
  <c r="BB94"/>
  <c r="AX94"/>
  <c i="2" r="F33"/>
  <c i="1" r="AZ95"/>
  <c i="9" r="J30"/>
  <c i="1" r="AG102"/>
  <c i="10" r="F33"/>
  <c i="1" r="AZ103"/>
  <c i="11" r="J33"/>
  <c i="1" r="AV104"/>
  <c r="AT104"/>
  <c i="6" r="J33"/>
  <c i="1" r="AV99"/>
  <c r="AT99"/>
  <c i="10" r="J33"/>
  <c i="1" r="AV103"/>
  <c r="AT103"/>
  <c r="AN103"/>
  <c i="13" r="F33"/>
  <c i="1" r="AZ106"/>
  <c i="15" r="J33"/>
  <c i="1" r="AV108"/>
  <c r="AT108"/>
  <c r="AN108"/>
  <c i="9" r="F33"/>
  <c i="1" r="AZ102"/>
  <c i="14" r="J33"/>
  <c i="1" r="AV107"/>
  <c r="AT107"/>
  <c r="AN107"/>
  <c i="11" r="F33"/>
  <c i="1" r="AZ104"/>
  <c i="14" r="F33"/>
  <c i="1" r="AZ107"/>
  <c r="BC94"/>
  <c r="AY94"/>
  <c r="BD94"/>
  <c r="W33"/>
  <c i="10" l="1" r="J96"/>
  <c i="4" r="J96"/>
  <c i="15" r="J96"/>
  <c r="J39"/>
  <c i="14" r="J39"/>
  <c i="1" r="AN105"/>
  <c i="12" r="J96"/>
  <c i="13" r="J39"/>
  <c i="12" r="J39"/>
  <c i="1" r="AN102"/>
  <c i="10" r="J39"/>
  <c i="9" r="J39"/>
  <c i="8" r="J39"/>
  <c i="5" r="J39"/>
  <c i="4" r="J39"/>
  <c i="1" r="AU94"/>
  <c i="11" r="J30"/>
  <c i="1" r="AG104"/>
  <c r="W32"/>
  <c i="7" r="J30"/>
  <c i="1" r="AG100"/>
  <c i="6" r="J30"/>
  <c i="1" r="AG99"/>
  <c i="2" r="J30"/>
  <c i="1" r="AG95"/>
  <c i="3" r="J30"/>
  <c i="1" r="AG96"/>
  <c r="W30"/>
  <c r="AZ94"/>
  <c r="AV94"/>
  <c r="AK29"/>
  <c r="W31"/>
  <c i="3" l="1" r="J39"/>
  <c i="7" r="J39"/>
  <c i="11" r="J39"/>
  <c i="6" r="J39"/>
  <c i="2" r="J39"/>
  <c i="1" r="AN95"/>
  <c r="AN96"/>
  <c r="AN100"/>
  <c r="AN104"/>
  <c r="AN99"/>
  <c r="AG94"/>
  <c r="AK26"/>
  <c r="W29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<sst xmlns="http://schemas.openxmlformats.org/spreadsheetml/2006/main">
  <si>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</si>
  <si>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</si>
  <si>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</si>
  <si>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</si>
  <si>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</si>
  <si>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{d22dab8e-4b1b-47f8-8083-0b49f0c52031}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</si>
  <si>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</si>
  <si>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</si>
  <si>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</si>
  <si>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</si>
  <si>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</si>
  <si>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</si>
  <si>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</si>
  <si>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</si>
  <si>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C2_25_00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</si>
  <si>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</si>
  <si>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</si>
  <si>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Stezky pro chodce a cyklisty v Jablunkově</t>
  </si>
  <si>
    <t>KSO:</t>
  </si>
  <si>
    <t>CC-CZ:</t>
  </si>
  <si>
    <t>Místo:</t>
  </si>
  <si>
    <t xml:space="preserve"> </t>
  </si>
  <si>
    <t>Datum:</t>
  </si>
  <si>
    <t>30. 4. 2025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</si>
  <si>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</si>
  <si>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</si>
  <si>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</si>
  <si>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</si>
  <si>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</si>
  <si>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</si>
  <si>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</si>
  <si>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</si>
  <si>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</si>
  <si>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</si>
  <si>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</si>
  <si>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</si>
  <si>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</si>
  <si>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</si>
  <si>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</si>
  <si>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</si>
  <si>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</si>
  <si>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</si>
  <si>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</si>
  <si>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</si>
  <si>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</si>
  <si>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</si>
  <si>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</si>
  <si>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</si>
  <si>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</si>
  <si>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</si>
  <si>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</si>
  <si>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</si>
  <si>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</si>
  <si>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</si>
  <si>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</si>
  <si>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</si>
  <si>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</si>
  <si>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</si>
  <si>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</si>
  <si>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</si>
  <si>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</si>
  <si>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</si>
  <si>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</si>
  <si>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</si>
  <si>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</si>
  <si>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</si>
  <si>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</si>
  <si>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</si>
  <si>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</si>
  <si>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</si>
  <si>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</si>
  <si>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</si>
  <si>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</si>
  <si>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</si>
  <si>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</si>
  <si>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</si>
  <si>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</si>
  <si>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</si>
  <si>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001.1</t>
  </si>
  <si>
    <t>Stezka pro chodce a cyklisty kolem ZŠ - Příprava stavby - uznatelné náklady</t>
  </si>
  <si>
    <t>STA</t>
  </si>
  <si>
    <t>1</t>
  </si>
  <si>
    <t>{52bde494-7dff-4a0f-967f-8f39ccfb3daa}</t>
  </si>
  <si>
    <t>2</t>
  </si>
  <si>
    <t>SO 001.2</t>
  </si>
  <si>
    <t>Stezka pro chodce a cyklisty kolem ZŠ - Příprava stavby - neuznatelné náklady</t>
  </si>
  <si>
    <t>{b1104508-ad91-4d0b-b2d0-4d6f54f1ac5b}</t>
  </si>
  <si>
    <t>SO 100.1</t>
  </si>
  <si>
    <t>Stezka pro chodce a cyklisty Ameryka - Stezka - uznatelné náklady</t>
  </si>
  <si>
    <t>{41a99a4f-3897-4ab1-9370-784767aaff0f}</t>
  </si>
  <si>
    <t>SO 100.2</t>
  </si>
  <si>
    <t>Stezka pro chodce a cyklisty Ameryka - Stezka - neuznatelné náklady</t>
  </si>
  <si>
    <t>{5f9a7a3a-badc-4aca-a9c0-720d53c7a4bf}</t>
  </si>
  <si>
    <t>SO 100.3</t>
  </si>
  <si>
    <t>Stezka pro chodce a cyklisty Ameryka - Stabilizace podkladu</t>
  </si>
  <si>
    <t>{c18e8f27-4742-4023-8b6c-72413b2cf67c}</t>
  </si>
  <si>
    <t>SO 101.1</t>
  </si>
  <si>
    <t xml:space="preserve">Stezka pro chodce a cyklisty kolem ZŠ - Stezka - uznatelné náklady </t>
  </si>
  <si>
    <t>{8077e95e-bdfc-42f1-99d3-e2eb30ad526c}</t>
  </si>
  <si>
    <t>SO 101.2</t>
  </si>
  <si>
    <t>Stezka pro chodce a cyklisty kolem ZŠ - Stezka - neuznatelné náklady</t>
  </si>
  <si>
    <t>{30e7d1d2-4b2b-4152-9821-7b5d0476562f}</t>
  </si>
  <si>
    <t>SO 101.3</t>
  </si>
  <si>
    <t>Stezka pro chodce a cyklisty kolem ZŠ - Stezka - uznatelné náklady - nepřímé výdaje</t>
  </si>
  <si>
    <t>{592f1a4e-cd88-45a2-8834-71d4ee4c31a8}</t>
  </si>
  <si>
    <t>SO 101.4</t>
  </si>
  <si>
    <t>Stezka pro chodce a cyklisty kolem ZŠ - Stezka - uznatelné náklady - vyvolané investice</t>
  </si>
  <si>
    <t>{ab23b28a-d35d-444f-aa93-5d8ebb174648}</t>
  </si>
  <si>
    <t>SO 102</t>
  </si>
  <si>
    <t>Stezka pro chodce a cyklisty kolem ZŠ - Parkovací stání</t>
  </si>
  <si>
    <t>{68d52f82-6723-4f03-9af8-abccafcdf6d5}</t>
  </si>
  <si>
    <t>SO 401</t>
  </si>
  <si>
    <t>Stezka pro chodce a cyklisty kolem ZŠ - Rekonstrukce VO</t>
  </si>
  <si>
    <t>{8f604675-88fd-4036-9d27-6af7f4a32de9}</t>
  </si>
  <si>
    <t>VRN.1</t>
  </si>
  <si>
    <t>Stezka pro chodce a cyklisty Ameryka - Ostatní uznatelné náklady</t>
  </si>
  <si>
    <t>{6d9b5338-b30b-41fa-a53f-b4224fd328bb}</t>
  </si>
  <si>
    <t>VRN.2</t>
  </si>
  <si>
    <t>Stezka pro chodce a cyklisty Ameryka - Ostatní neuznatelné náklady</t>
  </si>
  <si>
    <t>{527bf587-789c-46ae-a668-d06c8ed200e2}</t>
  </si>
  <si>
    <t>VRN.3</t>
  </si>
  <si>
    <t>Stezka pro chodce a cyklisty kolem ZŠ - Ostatní náklady</t>
  </si>
  <si>
    <t>{ac864559-783f-4e41-aa33-bce044789fe0}</t>
  </si>
  <si>
    <t>KRYCÍ LIST SOUPISU PRACÍ</t>
  </si>
  <si>
    <t>Objekt:</t>
  </si>
  <si>
    <t>SO 001.1 - Stezka pro chodce a cyklisty kolem ZŠ - Příprava stavby - uznatelné náklady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</si>
  <si>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</si>
  <si>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</si>
  <si>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</si>
  <si>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</si>
  <si>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</si>
  <si>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</si>
  <si>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M21 - Elektromontáže</t>
  </si>
  <si>
    <t>D96 - Přesuny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</si>
  <si>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</si>
  <si>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</si>
  <si>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</si>
  <si>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</si>
  <si>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</si>
  <si>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</si>
  <si>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</si>
  <si>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</si>
  <si>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</si>
  <si>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</si>
  <si>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</si>
  <si>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</si>
  <si>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</si>
  <si>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</si>
  <si>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</si>
  <si>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</si>
  <si>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111201101R00</t>
  </si>
  <si>
    <t>Odstranění křovin i s kořeny na ploše do 1000 m2</t>
  </si>
  <si>
    <t>m2</t>
  </si>
  <si>
    <t>4</t>
  </si>
  <si>
    <t>111201401R00</t>
  </si>
  <si>
    <t>Spálení křovin a stromů o průměru do 100 mm</t>
  </si>
  <si>
    <t>3</t>
  </si>
  <si>
    <t>111202215R00</t>
  </si>
  <si>
    <t>Odfrézování pařezu, dřevina tvrdá, hl.20, D 50 cm</t>
  </si>
  <si>
    <t>kus</t>
  </si>
  <si>
    <t>6</t>
  </si>
  <si>
    <t>112101103R00</t>
  </si>
  <si>
    <t>Kácení stromů listnatých o průměru kmene 50-70 cm</t>
  </si>
  <si>
    <t>8</t>
  </si>
  <si>
    <t>5</t>
  </si>
  <si>
    <t>113106231R00</t>
  </si>
  <si>
    <t>Rozebrání dlažeb ze zámkové dlažby v kamenivu</t>
  </si>
  <si>
    <t>10</t>
  </si>
  <si>
    <t>VV</t>
  </si>
  <si>
    <t>6,0*4,50+4,50*4,50</t>
  </si>
  <si>
    <t>Součet</t>
  </si>
  <si>
    <t>113107430R00</t>
  </si>
  <si>
    <t>Odstranění podkladu nad 50 m2,kam.těžené tl.30 cm</t>
  </si>
  <si>
    <t>1572,10+240,0+47,25</t>
  </si>
  <si>
    <t>7</t>
  </si>
  <si>
    <t>113107830R00</t>
  </si>
  <si>
    <t>Odstranění podkladu nad 50 m2,drc.+štět tl. 30 cm</t>
  </si>
  <si>
    <t>14</t>
  </si>
  <si>
    <t>(25,0+80,0)*2</t>
  </si>
  <si>
    <t>15,0*2,00</t>
  </si>
  <si>
    <t>113108406R00</t>
  </si>
  <si>
    <t>Odstranění asfaltové vrstvy pl.nad 50 m2, tl. 6 cm</t>
  </si>
  <si>
    <t>16</t>
  </si>
  <si>
    <t>(796,528-105,00)*2,00</t>
  </si>
  <si>
    <t>9,00*5,00</t>
  </si>
  <si>
    <t>15,0*6,0</t>
  </si>
  <si>
    <t>12,0*4,50</t>
  </si>
  <si>
    <t>9</t>
  </si>
  <si>
    <t>113109420R00</t>
  </si>
  <si>
    <t>Odstranění podkladu pl.nad 50 m2, beton, tl. 20 cm</t>
  </si>
  <si>
    <t>18</t>
  </si>
  <si>
    <t>121101103R00</t>
  </si>
  <si>
    <t>Sejmutí ornice s přemístěním přes 100 do 250 m</t>
  </si>
  <si>
    <t>m3</t>
  </si>
  <si>
    <t>20</t>
  </si>
  <si>
    <t>(3704,67-1572,10-240,0-47,25)*0,100</t>
  </si>
  <si>
    <t>11</t>
  </si>
  <si>
    <t>162301422R00</t>
  </si>
  <si>
    <t xml:space="preserve">Vodorovné přemístění pařezů  D 50 cm do 5000 m</t>
  </si>
  <si>
    <t>22</t>
  </si>
  <si>
    <t>M21</t>
  </si>
  <si>
    <t>Elektromontáže</t>
  </si>
  <si>
    <t>210500010RR</t>
  </si>
  <si>
    <t>Demontáž stožár parkový vč. svítidla a výzbroje stožár ocelový výška 3 m</t>
  </si>
  <si>
    <t>24</t>
  </si>
  <si>
    <t>D96</t>
  </si>
  <si>
    <t>Přesuny suti a vybouraných hmot</t>
  </si>
  <si>
    <t>13</t>
  </si>
  <si>
    <t>199000005R00</t>
  </si>
  <si>
    <t>Poplatek za skládku zeminy, kamenivo</t>
  </si>
  <si>
    <t>t</t>
  </si>
  <si>
    <t>26</t>
  </si>
  <si>
    <t>158,40+1227,171</t>
  </si>
  <si>
    <t>979990103R00</t>
  </si>
  <si>
    <t>Poplatek za skládku suti - beton do 30x30 cm</t>
  </si>
  <si>
    <t>28</t>
  </si>
  <si>
    <t>10,63125+754,58688</t>
  </si>
  <si>
    <t>15</t>
  </si>
  <si>
    <t>979990112R00</t>
  </si>
  <si>
    <t>Poplatek za skládku suti-obal.kam.-asfalt do 30x30</t>
  </si>
  <si>
    <t>30</t>
  </si>
  <si>
    <t>979081111R00</t>
  </si>
  <si>
    <t>Odvoz suti a vybour. hmot na skládku do 1 km</t>
  </si>
  <si>
    <t>32</t>
  </si>
  <si>
    <t>17</t>
  </si>
  <si>
    <t>979081121R00</t>
  </si>
  <si>
    <t>Příplatek k odvozu za každý další 1 km</t>
  </si>
  <si>
    <t>34</t>
  </si>
  <si>
    <t>979093111R00</t>
  </si>
  <si>
    <t>Uložení suti na skládku bez zhutnění</t>
  </si>
  <si>
    <t>36</t>
  </si>
  <si>
    <t>SO 001.2 - Stezka pro chodce a cyklisty kolem ZŠ - Příprava stavby - neuznatelné náklady</t>
  </si>
  <si>
    <t>4 Díl: - Vodorovné konstrukce</t>
  </si>
  <si>
    <t>8 Díl: - Trubní vedení</t>
  </si>
  <si>
    <t>99 Díl: - Staveništní přesun hmot</t>
  </si>
  <si>
    <t>4 Díl:</t>
  </si>
  <si>
    <t>Vodorovné konstrukce</t>
  </si>
  <si>
    <t>452112121R00 1</t>
  </si>
  <si>
    <t>Osazení beton. prstenců pod mříže, výšky do 200 mm</t>
  </si>
  <si>
    <t>59224177R 2</t>
  </si>
  <si>
    <t>Prstenec vyrovnávací TBW-Q 625/100/120</t>
  </si>
  <si>
    <t>8 Díl:</t>
  </si>
  <si>
    <t>Trubní vedení</t>
  </si>
  <si>
    <t>899102111R00 3</t>
  </si>
  <si>
    <t>Osazení poklopu s rámem do 100 kg vč. předchozí demontáže</t>
  </si>
  <si>
    <t>99 Díl:</t>
  </si>
  <si>
    <t>Staveništní přesun hmot</t>
  </si>
  <si>
    <t>998271301R00. 4</t>
  </si>
  <si>
    <t>Přesun hmot pro prvky betonové</t>
  </si>
  <si>
    <t>SO 100.1 - Stezka pro chodce a cyklisty Ameryka - Stezka - uznatelné náklady</t>
  </si>
  <si>
    <t>001 - Zemní práce</t>
  </si>
  <si>
    <t>005 - Komunikace</t>
  </si>
  <si>
    <t>008 - Vedení dálková a přípojná</t>
  </si>
  <si>
    <t>009 - Ostatní konstrukce a práce</t>
  </si>
  <si>
    <t>099 - Přesun hmot HSV</t>
  </si>
  <si>
    <t xml:space="preserve">    1 - Zemní práce</t>
  </si>
  <si>
    <t>740 - Silnoproud</t>
  </si>
  <si>
    <t>979 - Likvidace suti</t>
  </si>
  <si>
    <t>767 - Konstrukce zámečnické</t>
  </si>
  <si>
    <t>001</t>
  </si>
  <si>
    <t>113107162</t>
  </si>
  <si>
    <t>Odstranění podkladu pl přes 50 do 200 m2 z kameniva drceného tl 200 mm</t>
  </si>
  <si>
    <t>CS ÚRS 2023 01</t>
  </si>
  <si>
    <t>455101260</t>
  </si>
  <si>
    <t>Online PSC</t>
  </si>
  <si>
    <t>https://podminky.urs.cz/item/CS_URS_2023_01/113107162</t>
  </si>
  <si>
    <t>121103111</t>
  </si>
  <si>
    <t>Skrývka zemin schopných zúrodnění v rovině a svahu do 1:5 - vč. výkopu v ochranných pásmech</t>
  </si>
  <si>
    <t>-67850973</t>
  </si>
  <si>
    <t>https://podminky.urs.cz/item/CS_URS_2023_01/121103111</t>
  </si>
  <si>
    <t>132201101</t>
  </si>
  <si>
    <t>Hloubení rýh š do 600 mm v hornině tř. 3 objemu do 100 m3 - vč. výkopu v ochranných pásmech</t>
  </si>
  <si>
    <t>571798657</t>
  </si>
  <si>
    <t>131201101</t>
  </si>
  <si>
    <t>Hloubení jam nezapažených v hornině tř. 3 objemu do 100 m3 - vč. výkopu v ochranných pásmech</t>
  </si>
  <si>
    <t>-489072227</t>
  </si>
  <si>
    <t>182101101</t>
  </si>
  <si>
    <t>Svahování v zářezech v hornině tř. 1 až 4</t>
  </si>
  <si>
    <t>1007517948</t>
  </si>
  <si>
    <t>162206113</t>
  </si>
  <si>
    <t>Vodorovné přemístění do 100 m bez naložení výkopku ze zemin schopných zúrodnění</t>
  </si>
  <si>
    <t>-359814385</t>
  </si>
  <si>
    <t>https://podminky.urs.cz/item/CS_URS_2023_01/162206113</t>
  </si>
  <si>
    <t>zpětný přesun pro zásypy</t>
  </si>
  <si>
    <t>87,75</t>
  </si>
  <si>
    <t>926,0*0,1</t>
  </si>
  <si>
    <t>171201201</t>
  </si>
  <si>
    <t>Uložení sypaniny na skládky</t>
  </si>
  <si>
    <t>826287732</t>
  </si>
  <si>
    <t>na trvalé skládky</t>
  </si>
  <si>
    <t>719,749</t>
  </si>
  <si>
    <t>167101101</t>
  </si>
  <si>
    <t>Nakládání výkopku z hornin tř. 1 až 4 do 100 m3</t>
  </si>
  <si>
    <t>1070162881</t>
  </si>
  <si>
    <t>725,207+156,4+6,4</t>
  </si>
  <si>
    <t>-926,0*0,1-6,9-68,15</t>
  </si>
  <si>
    <t>162701105</t>
  </si>
  <si>
    <t>Vodorovné přemístění do 10000 m výkopku/sypaniny z horniny tř. 1 až 4</t>
  </si>
  <si>
    <t>-112693695</t>
  </si>
  <si>
    <t>162701109</t>
  </si>
  <si>
    <t>Příplatek k vodorovnému přemístění výkopku/sypaniny z horniny tř. 1 až 4 ZKD 1000 m přes 10000 m</t>
  </si>
  <si>
    <t>-709734335</t>
  </si>
  <si>
    <t>171201211</t>
  </si>
  <si>
    <t>Poplatek za uložení odpadu ze sypaniny na skládce (skládkovné)</t>
  </si>
  <si>
    <t>323902150</t>
  </si>
  <si>
    <t>720,357*1,9</t>
  </si>
  <si>
    <t>451573111</t>
  </si>
  <si>
    <t>Lože pod potrubí otevřený výkop ze štěrkopísku</t>
  </si>
  <si>
    <t>247370293</t>
  </si>
  <si>
    <t>https://podminky.urs.cz/item/CS_URS_2023_01/451573111</t>
  </si>
  <si>
    <t>115,0*0,6*0,1</t>
  </si>
  <si>
    <t>175151101</t>
  </si>
  <si>
    <t>Obsypání potrubí strojně sypaninou bez prohození, uloženou do 3 m</t>
  </si>
  <si>
    <t>1097231772</t>
  </si>
  <si>
    <t>https://podminky.urs.cz/item/CS_URS_2023_01/175151101</t>
  </si>
  <si>
    <t>M</t>
  </si>
  <si>
    <t>58331351</t>
  </si>
  <si>
    <t>kamenivo frakce 0/4</t>
  </si>
  <si>
    <t>-1878175001</t>
  </si>
  <si>
    <t>(36,8+0,75*5)*1,6</t>
  </si>
  <si>
    <t>58343911</t>
  </si>
  <si>
    <t>kamenivo frakce 0/22</t>
  </si>
  <si>
    <t>978082211</t>
  </si>
  <si>
    <t>27,6*1,6</t>
  </si>
  <si>
    <t>174101103</t>
  </si>
  <si>
    <t>Zásyp zářezů pro podzemní vedení sypaninou se zhutněním</t>
  </si>
  <si>
    <t>1226075281</t>
  </si>
  <si>
    <t>https://podminky.urs.cz/item/CS_URS_2023_01/174101103</t>
  </si>
  <si>
    <t>zásyp pro kanalizaci</t>
  </si>
  <si>
    <t>156,4+6,4-6,9-68,15</t>
  </si>
  <si>
    <t>111212362</t>
  </si>
  <si>
    <t>Odstranění nevhodných dřevin přes 500 m2 nad 1m s odstraněním pařezů ve svahu do 1:2 - vč. odvozu a likvidace</t>
  </si>
  <si>
    <t>-409623276</t>
  </si>
  <si>
    <t>https://podminky.urs.cz/item/CS_URS_2023_01/111212362</t>
  </si>
  <si>
    <t>640,0*6,0</t>
  </si>
  <si>
    <t>120951123</t>
  </si>
  <si>
    <t>Bourání zdiva z ŽB nebo předpjatého betonu v odkopávkách nebo prokopávkách strojně</t>
  </si>
  <si>
    <t>51716663</t>
  </si>
  <si>
    <t>https://podminky.urs.cz/item/CS_URS_2023_01/120951123</t>
  </si>
  <si>
    <t>bourání patek 15ks</t>
  </si>
  <si>
    <t>0,8*0,8*0,8*15</t>
  </si>
  <si>
    <t>005</t>
  </si>
  <si>
    <t>Komunikace</t>
  </si>
  <si>
    <t>19</t>
  </si>
  <si>
    <t>339921114</t>
  </si>
  <si>
    <t>Osazování betonových palisád do betonového základu jednotlivě výšky prvku přes 1,5 m</t>
  </si>
  <si>
    <t>CS ÚRS 2021 02</t>
  </si>
  <si>
    <t>375777717</t>
  </si>
  <si>
    <t>https://podminky.urs.cz/item/CS_URS_2021_02/339921114</t>
  </si>
  <si>
    <t>24*5,7</t>
  </si>
  <si>
    <t>59228417</t>
  </si>
  <si>
    <t>palisáda tyčová půlkulatá armovaná 175x200x2000mm</t>
  </si>
  <si>
    <t>795894080</t>
  </si>
  <si>
    <t>5,7*24*1,01</t>
  </si>
  <si>
    <t>181102302</t>
  </si>
  <si>
    <t>Úprava pláně v zářezech se zhutněním</t>
  </si>
  <si>
    <t>1133521140</t>
  </si>
  <si>
    <t>564851111</t>
  </si>
  <si>
    <t>Podklad ze štěrkodrtě ŠD tl 150 mm</t>
  </si>
  <si>
    <t>-1207830379</t>
  </si>
  <si>
    <t>https://podminky.urs.cz/item/CS_URS_2023_01/564851111</t>
  </si>
  <si>
    <t>23</t>
  </si>
  <si>
    <t>596211213</t>
  </si>
  <si>
    <t>Kladení zámkové dlažby komunikací pro pěší tl 80 mm skupiny A pl přes 300 m2</t>
  </si>
  <si>
    <t>1541122728</t>
  </si>
  <si>
    <t>https://podminky.urs.cz/item/CS_URS_2023_01/596211213</t>
  </si>
  <si>
    <t>(875,0+900,0+205,0) ;chodník a stezka</t>
  </si>
  <si>
    <t>(26,0+(5,8+4,6)*5) ;přejezdy</t>
  </si>
  <si>
    <t>2058,</t>
  </si>
  <si>
    <t>592451179</t>
  </si>
  <si>
    <t>dlažba betonová tl.8 cm červená bez fazety</t>
  </si>
  <si>
    <t>2067172561</t>
  </si>
  <si>
    <t>25</t>
  </si>
  <si>
    <t>592451171</t>
  </si>
  <si>
    <t>dlažba betonová tl.8 cm červená</t>
  </si>
  <si>
    <t>1188265484</t>
  </si>
  <si>
    <t>592451170</t>
  </si>
  <si>
    <t>dlažba betonová tl.8 cm přírodní</t>
  </si>
  <si>
    <t>-1082675717</t>
  </si>
  <si>
    <t>900,0*1,05 ;chodník</t>
  </si>
  <si>
    <t>945</t>
  </si>
  <si>
    <t>27</t>
  </si>
  <si>
    <t>592451158</t>
  </si>
  <si>
    <t>dlažba betonová tl.8 cm červená reliefní</t>
  </si>
  <si>
    <t>915966237</t>
  </si>
  <si>
    <t>205,0*1,05</t>
  </si>
  <si>
    <t>577154131</t>
  </si>
  <si>
    <t>Asfaltový beton vrstva obrusná ACO 11 (ABS) tř. I tl 60 mm š do 3 m</t>
  </si>
  <si>
    <t>-240302090</t>
  </si>
  <si>
    <t>29</t>
  </si>
  <si>
    <t>573211106</t>
  </si>
  <si>
    <t>Postřik živičný spojovací z asfaltu v množství 0,20 kg/m2</t>
  </si>
  <si>
    <t>1175132934</t>
  </si>
  <si>
    <t>573111112</t>
  </si>
  <si>
    <t>Postřik živičný infiltrační s posypem z asfaltu množství 1 kg/m2</t>
  </si>
  <si>
    <t>56318256</t>
  </si>
  <si>
    <t>31</t>
  </si>
  <si>
    <t>564921511</t>
  </si>
  <si>
    <t>Podklad z R-materiálu tl 60 mm</t>
  </si>
  <si>
    <t>1710082984</t>
  </si>
  <si>
    <t>564861111</t>
  </si>
  <si>
    <t>Podklad ze štěrkodrtě ŠD tl 200 mm</t>
  </si>
  <si>
    <t>-2109353747</t>
  </si>
  <si>
    <t>33</t>
  </si>
  <si>
    <t>599141111</t>
  </si>
  <si>
    <t>Vyplnění spár živičnou zálivkou</t>
  </si>
  <si>
    <t>m</t>
  </si>
  <si>
    <t>812284362</t>
  </si>
  <si>
    <t>https://podminky.urs.cz/item/CS_URS_2023_01/599141111</t>
  </si>
  <si>
    <t>008</t>
  </si>
  <si>
    <t>Vedení dálková a přípojná</t>
  </si>
  <si>
    <t>894411020RBJ</t>
  </si>
  <si>
    <t>Vpusť uliční z dílců DN 450,s kal.košem,s výtokem, DN 200, mříž 500x500 40t, hl.1,6 m</t>
  </si>
  <si>
    <t>1389295510</t>
  </si>
  <si>
    <t>35</t>
  </si>
  <si>
    <t>894812205</t>
  </si>
  <si>
    <t>Revizní a čistící šachta z PP šachtové dno DN 425/200 průtočné</t>
  </si>
  <si>
    <t>2026033468</t>
  </si>
  <si>
    <t>https://podminky.urs.cz/item/CS_URS_2023_01/894812205</t>
  </si>
  <si>
    <t>894812232</t>
  </si>
  <si>
    <t>Revizní a čistící šachta z PP DN 425 šachtová roura korugovaná bez hrdla světlé hloubky 2000 mm</t>
  </si>
  <si>
    <t>736436507</t>
  </si>
  <si>
    <t>https://podminky.urs.cz/item/CS_URS_2023_01/894812232</t>
  </si>
  <si>
    <t>37</t>
  </si>
  <si>
    <t>894812261</t>
  </si>
  <si>
    <t>Revizní a čistící šachta z PP DN 425 poklop litinový s teleskopickou rourou pro zatížení 3 t</t>
  </si>
  <si>
    <t>115263897</t>
  </si>
  <si>
    <t>https://podminky.urs.cz/item/CS_URS_2023_01/894812261</t>
  </si>
  <si>
    <t>38</t>
  </si>
  <si>
    <t>871355221</t>
  </si>
  <si>
    <t>Kanalizační potrubí z tvrdého PVC jednovrstvé tuhost třídy SN8 DN 200</t>
  </si>
  <si>
    <t>929548919</t>
  </si>
  <si>
    <t>https://podminky.urs.cz/item/CS_URS_2023_01/871355221</t>
  </si>
  <si>
    <t>39</t>
  </si>
  <si>
    <t>899722113</t>
  </si>
  <si>
    <t>Krytí potrubí z plastů výstražnou fólií z PVC 34cm</t>
  </si>
  <si>
    <t>956492441</t>
  </si>
  <si>
    <t>https://podminky.urs.cz/item/CS_URS_2023_01/899722113</t>
  </si>
  <si>
    <t>009</t>
  </si>
  <si>
    <t>Ostatní konstrukce a práce</t>
  </si>
  <si>
    <t>40</t>
  </si>
  <si>
    <t>919735112</t>
  </si>
  <si>
    <t>Řezání stávajícího živičného krytu hl do 100 mm</t>
  </si>
  <si>
    <t>1623148993</t>
  </si>
  <si>
    <t>https://podminky.urs.cz/item/CS_URS_2023_01/919735112</t>
  </si>
  <si>
    <t>41</t>
  </si>
  <si>
    <t>916111123</t>
  </si>
  <si>
    <t>Osazení obruby z drobných kostek s boční opěrou do lože z betonu prostého</t>
  </si>
  <si>
    <t>-1814406647</t>
  </si>
  <si>
    <t>https://podminky.urs.cz/item/CS_URS_2023_01/916111123</t>
  </si>
  <si>
    <t>273,0+59,0</t>
  </si>
  <si>
    <t>42</t>
  </si>
  <si>
    <t>5838012000</t>
  </si>
  <si>
    <t>kostka dlažební drobná, žula velikost 8/10 cm</t>
  </si>
  <si>
    <t>-1659775841</t>
  </si>
  <si>
    <t>332,0*0,12/4*1,05</t>
  </si>
  <si>
    <t>43</t>
  </si>
  <si>
    <t>916131213</t>
  </si>
  <si>
    <t>Osazení silničního obrubníku betonového stojatého s boční opěrou do lože z betonu prostého</t>
  </si>
  <si>
    <t>1884041038</t>
  </si>
  <si>
    <t>https://podminky.urs.cz/item/CS_URS_2023_01/916131213</t>
  </si>
  <si>
    <t>144,0+6,0+123,0</t>
  </si>
  <si>
    <t>44</t>
  </si>
  <si>
    <t>59217030</t>
  </si>
  <si>
    <t>obrubník betonový silniční přechodový 1000x150x150-250mm</t>
  </si>
  <si>
    <t>-486025209</t>
  </si>
  <si>
    <t>4*1,05</t>
  </si>
  <si>
    <t>0,8</t>
  </si>
  <si>
    <t>45</t>
  </si>
  <si>
    <t>59217031</t>
  </si>
  <si>
    <t>obrubník betonový silniční 1000x150x250mm</t>
  </si>
  <si>
    <t>1773897139</t>
  </si>
  <si>
    <t>(273,0-4,0)*1,05</t>
  </si>
  <si>
    <t>0,55</t>
  </si>
  <si>
    <t>46</t>
  </si>
  <si>
    <t>916131113</t>
  </si>
  <si>
    <t>Osazení silničního obrubníku betonového ležatého s boční opěrou do lože z betonu prostého</t>
  </si>
  <si>
    <t>-44252443</t>
  </si>
  <si>
    <t>https://podminky.urs.cz/item/CS_URS_2023_01/916131113</t>
  </si>
  <si>
    <t>3,5+4,0*3+4,0*2+4,0*2+4,0*2+1,5+4,0*2+3,0*2+4,0</t>
  </si>
  <si>
    <t>47</t>
  </si>
  <si>
    <t>59217032</t>
  </si>
  <si>
    <t>obrubník betonový silniční 1000x150x150mm</t>
  </si>
  <si>
    <t>93020922</t>
  </si>
  <si>
    <t>59,0*1,05</t>
  </si>
  <si>
    <t>0,05</t>
  </si>
  <si>
    <t>48</t>
  </si>
  <si>
    <t>916231213</t>
  </si>
  <si>
    <t>Osazení chodníkového obrubníku betonového stojatého s boční opěrou do lože z betonu prostého</t>
  </si>
  <si>
    <t>-920883203</t>
  </si>
  <si>
    <t>https://podminky.urs.cz/item/CS_URS_2023_01/916231213</t>
  </si>
  <si>
    <t>165,5+130,0+75,0+104,0+119,0+30,5+123,0</t>
  </si>
  <si>
    <t>205,0+11,5+130,5+74,0+103,5+121,5+26,5</t>
  </si>
  <si>
    <t>49</t>
  </si>
  <si>
    <t>59217017</t>
  </si>
  <si>
    <t>obrubník betonový chodníkový 1000x100x250mm</t>
  </si>
  <si>
    <t>1745747915</t>
  </si>
  <si>
    <t>1419,5*1,05</t>
  </si>
  <si>
    <t>0,525</t>
  </si>
  <si>
    <t>50</t>
  </si>
  <si>
    <t>916991121</t>
  </si>
  <si>
    <t>Lože pod obrubníky, krajníky nebo obruby z dlažebních kostek z betonu prostého</t>
  </si>
  <si>
    <t>2128865752</t>
  </si>
  <si>
    <t>https://podminky.urs.cz/item/CS_URS_2023_01/916991121</t>
  </si>
  <si>
    <t>(273,0+59,0+1419,5)*0,3*0,1</t>
  </si>
  <si>
    <t>51</t>
  </si>
  <si>
    <t>912211111</t>
  </si>
  <si>
    <t>Montáž směrového sloupku silničního plastového prosté uložení bez betonového základu</t>
  </si>
  <si>
    <t>818139455</t>
  </si>
  <si>
    <t>https://podminky.urs.cz/item/CS_URS_2023_01/912211111</t>
  </si>
  <si>
    <t>52</t>
  </si>
  <si>
    <t>404_01R</t>
  </si>
  <si>
    <t>sloupek směrový Z11g</t>
  </si>
  <si>
    <t>-479224695</t>
  </si>
  <si>
    <t>53</t>
  </si>
  <si>
    <t>914511112</t>
  </si>
  <si>
    <t>Montáž sloupku dopravních značek délky do 3,5 m s betonovým základem a patkou</t>
  </si>
  <si>
    <t>-1197442437</t>
  </si>
  <si>
    <t>https://podminky.urs.cz/item/CS_URS_2023_01/914511112</t>
  </si>
  <si>
    <t>54</t>
  </si>
  <si>
    <t>404459502</t>
  </si>
  <si>
    <t>sloupek Fe pr.60 pozinkovaný, l= 2500 mm</t>
  </si>
  <si>
    <t>ks</t>
  </si>
  <si>
    <t>1961180286</t>
  </si>
  <si>
    <t>55</t>
  </si>
  <si>
    <t>914111111</t>
  </si>
  <si>
    <t>Montáž svislé dopravní značky do velikosti 1 m2 objímkami na sloupek nebo konzolu</t>
  </si>
  <si>
    <t>34758421</t>
  </si>
  <si>
    <t>https://podminky.urs.cz/item/CS_URS_2023_01/914111111</t>
  </si>
  <si>
    <t>56</t>
  </si>
  <si>
    <t>40444934</t>
  </si>
  <si>
    <t>značka dopravní A19</t>
  </si>
  <si>
    <t>-1053455628</t>
  </si>
  <si>
    <t>57</t>
  </si>
  <si>
    <t>40445032</t>
  </si>
  <si>
    <t>značka dopravní C9a, C10a, C10b</t>
  </si>
  <si>
    <t>66161329</t>
  </si>
  <si>
    <t>58</t>
  </si>
  <si>
    <t>4044515</t>
  </si>
  <si>
    <t>značka dopravní dodat. E 7d</t>
  </si>
  <si>
    <t>1155016527</t>
  </si>
  <si>
    <t>59</t>
  </si>
  <si>
    <t>915311111</t>
  </si>
  <si>
    <t>Předformátované vodorovné dopravní značení dopravní značky do 1 m2</t>
  </si>
  <si>
    <t>-1643758315</t>
  </si>
  <si>
    <t>https://podminky.urs.cz/item/CS_URS_2023_01/915311111</t>
  </si>
  <si>
    <t>60</t>
  </si>
  <si>
    <t>9194412_01R</t>
  </si>
  <si>
    <t>Čelo výustku z lomového kamene vč. zemních prací a dodávky kamene</t>
  </si>
  <si>
    <t>soubor</t>
  </si>
  <si>
    <t>-2020396834</t>
  </si>
  <si>
    <t>61</t>
  </si>
  <si>
    <t>91_01R</t>
  </si>
  <si>
    <t>dodávka lehké mobilní norné stěny, dle dodaného stanoviska Povodí Odry, POD/14455/2018/921/3.401</t>
  </si>
  <si>
    <t>kpl</t>
  </si>
  <si>
    <t>-131539986</t>
  </si>
  <si>
    <t>na řece Olši</t>
  </si>
  <si>
    <t>099</t>
  </si>
  <si>
    <t>Přesun hmot HSV</t>
  </si>
  <si>
    <t>62</t>
  </si>
  <si>
    <t>998223011</t>
  </si>
  <si>
    <t>Přesun hmot pro pozemní komunikace s krytem dlážděným</t>
  </si>
  <si>
    <t>979174945</t>
  </si>
  <si>
    <t>https://podminky.urs.cz/item/CS_URS_2023_01/998223011</t>
  </si>
  <si>
    <t>740</t>
  </si>
  <si>
    <t>Silnoproud</t>
  </si>
  <si>
    <t>63</t>
  </si>
  <si>
    <t>74111_01R</t>
  </si>
  <si>
    <t>D+M chránička PE 110mm</t>
  </si>
  <si>
    <t>231979395</t>
  </si>
  <si>
    <t>chráničky vedení CETIN</t>
  </si>
  <si>
    <t>(2,0+11,0+5,5+6,0+1,1)*2</t>
  </si>
  <si>
    <t>64</t>
  </si>
  <si>
    <t>650 10-62_01R</t>
  </si>
  <si>
    <t>Demontáž stožáru v.o., vč. odvozu do 5km a likvidace</t>
  </si>
  <si>
    <t>123285256</t>
  </si>
  <si>
    <t>979</t>
  </si>
  <si>
    <t>Likvidace suti</t>
  </si>
  <si>
    <t>65</t>
  </si>
  <si>
    <t>997241612</t>
  </si>
  <si>
    <t>Nakládání nebo překládání suti</t>
  </si>
  <si>
    <t>-1938875530</t>
  </si>
  <si>
    <t>https://podminky.urs.cz/item/CS_URS_2023_01/997241612</t>
  </si>
  <si>
    <t>66</t>
  </si>
  <si>
    <t>997321511</t>
  </si>
  <si>
    <t>Vodorovná doprava suti a vybouraných hmot po suchu do 1 km</t>
  </si>
  <si>
    <t>-1183187462</t>
  </si>
  <si>
    <t>https://podminky.urs.cz/item/CS_URS_2023_01/997321511</t>
  </si>
  <si>
    <t>67</t>
  </si>
  <si>
    <t>997321519</t>
  </si>
  <si>
    <t>Příplatek ZKD 1km vodorovné dopravy suti a vybouraných hmot po suchu</t>
  </si>
  <si>
    <t>-348948691</t>
  </si>
  <si>
    <t>https://podminky.urs.cz/item/CS_URS_2023_01/997321519</t>
  </si>
  <si>
    <t>42,427*20</t>
  </si>
  <si>
    <t>68</t>
  </si>
  <si>
    <t>979990101R00</t>
  </si>
  <si>
    <t>Poplatek za skládku suti - směs betonu, kamenivo</t>
  </si>
  <si>
    <t>-690565000</t>
  </si>
  <si>
    <t>767</t>
  </si>
  <si>
    <t>Konstrukce zámečnické</t>
  </si>
  <si>
    <t>69</t>
  </si>
  <si>
    <t>767996701</t>
  </si>
  <si>
    <t>Demontáž atypických zámečnických konstrukcí řezáním hmotnosti jednotlivých dílů do 50 kg</t>
  </si>
  <si>
    <t>kg</t>
  </si>
  <si>
    <t>1021055056</t>
  </si>
  <si>
    <t>89,0*20</t>
  </si>
  <si>
    <t>70</t>
  </si>
  <si>
    <t>348942131</t>
  </si>
  <si>
    <t>Zábradlí ocelové</t>
  </si>
  <si>
    <t>290372422</t>
  </si>
  <si>
    <t>https://podminky.urs.cz/item/CS_URS_2023_01/348942131</t>
  </si>
  <si>
    <t>Celková délka zábradlí 24,0 m, výška min. 1,1 m, vedenou po obou stranách rampy. Min. průchozí prostor 1,50 m.</t>
  </si>
  <si>
    <t>Součástí položky je:</t>
  </si>
  <si>
    <t>- Výrobní dokumentace zábradlí, návrh proveden v souladu s TP 186.</t>
  </si>
  <si>
    <t>- Základové patky pro sloupky zábradlí.</t>
  </si>
  <si>
    <t xml:space="preserve">- Kotvení zábradlí do připravených betonových patek. </t>
  </si>
  <si>
    <t xml:space="preserve">- Výroba a montáž ocelového zábradlí. </t>
  </si>
  <si>
    <t xml:space="preserve">- Doprava zábradlí na staveniště. </t>
  </si>
  <si>
    <t>- Povrchová úprava žárovým zinkováním a nátěrem.</t>
  </si>
  <si>
    <t>SO 100.2 - Stezka pro chodce a cyklisty Ameryka - Stezka - neuznatelné náklady</t>
  </si>
  <si>
    <t>1985181109</t>
  </si>
  <si>
    <t>na dočasné skládky</t>
  </si>
  <si>
    <t>725,207+156,40+6,40</t>
  </si>
  <si>
    <t>878479103</t>
  </si>
  <si>
    <t>180404111</t>
  </si>
  <si>
    <t>Založení hřišťového trávníku výsevem na vrstvě ornice - vč. dodávky travní směsi</t>
  </si>
  <si>
    <t>135779461</t>
  </si>
  <si>
    <t>182351133</t>
  </si>
  <si>
    <t>Rozprostření ornice pl přes 500 m2 ve svahu nad 1:5 tl vrstvy do 200 mm strojně</t>
  </si>
  <si>
    <t>-1472881804</t>
  </si>
  <si>
    <t>https://podminky.urs.cz/item/CS_URS_2021_02/182351133</t>
  </si>
  <si>
    <t>185803211</t>
  </si>
  <si>
    <t>Uválcování trávníku v rovině a svahu do 1:5</t>
  </si>
  <si>
    <t>-568822960</t>
  </si>
  <si>
    <t>767_01R</t>
  </si>
  <si>
    <t>lavička parková "PARK", smrkové dřevo lazura dekor teak, kov RAL7037</t>
  </si>
  <si>
    <t>189520732</t>
  </si>
  <si>
    <t>lavička parková "PARK", smrkové dřevo lazura dekoru teak, kov RAL7037</t>
  </si>
  <si>
    <t>767_02R</t>
  </si>
  <si>
    <t>odpadkový koš "STROM", smrkové dřevo lazura dekor teak, kov RAL7037</t>
  </si>
  <si>
    <t>-756625887</t>
  </si>
  <si>
    <t>936001001</t>
  </si>
  <si>
    <t>Montáž prvků městské a zahradní architektury hmotnosti do 0,1 t - odpadkový koš</t>
  </si>
  <si>
    <t>480689459</t>
  </si>
  <si>
    <t>936124113</t>
  </si>
  <si>
    <t>Montáž lavičky stabilní kotvené šrouby na pevný podklad</t>
  </si>
  <si>
    <t>1663576618</t>
  </si>
  <si>
    <t>SO 100.3 - Stezka pro chodce a cyklisty Ameryka - Stabilizace podkladu</t>
  </si>
  <si>
    <t>HSV - Práce a dodávky HSV</t>
  </si>
  <si>
    <t>84</t>
  </si>
  <si>
    <t>122251103</t>
  </si>
  <si>
    <t>Odkopávky a prokopávky nezapažené v hornině třídy těžitelnosti I skupiny 3 objem do 100 m3 strojně vč. výkopu v ochranných pásmech</t>
  </si>
  <si>
    <t>1474556729</t>
  </si>
  <si>
    <t>https://podminky.urs.cz/item/CS_URS_2023_01/122251103</t>
  </si>
  <si>
    <t>85</t>
  </si>
  <si>
    <t>171251201</t>
  </si>
  <si>
    <t>Uložení sypaniny na skládky nebo meziskládky</t>
  </si>
  <si>
    <t>94182974</t>
  </si>
  <si>
    <t>https://podminky.urs.cz/item/CS_URS_2023_01/171251201</t>
  </si>
  <si>
    <t>77</t>
  </si>
  <si>
    <t>888089297</t>
  </si>
  <si>
    <t>78</t>
  </si>
  <si>
    <t>-684285627</t>
  </si>
  <si>
    <t>79</t>
  </si>
  <si>
    <t>1641582893</t>
  </si>
  <si>
    <t>216,05*10</t>
  </si>
  <si>
    <t>87</t>
  </si>
  <si>
    <t>171201231</t>
  </si>
  <si>
    <t>Poplatek za uložení zeminy a kamení na recyklační skládce (skládkovné) kód odpadu 17 05 04</t>
  </si>
  <si>
    <t>2107936664</t>
  </si>
  <si>
    <t>https://podminky.urs.cz/item/CS_URS_2023_01/171201231</t>
  </si>
  <si>
    <t>216,05*1,90</t>
  </si>
  <si>
    <t>81</t>
  </si>
  <si>
    <t>564761111_01R</t>
  </si>
  <si>
    <t>Podklad z kameniva hrubého drceného vel. 0-63 mm tl 500 mm</t>
  </si>
  <si>
    <t>-1421633309</t>
  </si>
  <si>
    <t>82</t>
  </si>
  <si>
    <t>561081111</t>
  </si>
  <si>
    <t>Zřízení podkladu ze zeminy upravené vápnem, cementem, směsnými pojivy tl 500 mm plochy do 1000 m2</t>
  </si>
  <si>
    <t>1606071237</t>
  </si>
  <si>
    <t>https://podminky.urs.cz/item/CS_URS_2023_01/561081111</t>
  </si>
  <si>
    <t>83</t>
  </si>
  <si>
    <t>58530120</t>
  </si>
  <si>
    <t>vápno bílé (pro stabilizaci)</t>
  </si>
  <si>
    <t>-326300710</t>
  </si>
  <si>
    <t>HSV</t>
  </si>
  <si>
    <t>Práce a dodávky HSV</t>
  </si>
  <si>
    <t xml:space="preserve">SO 101.1 - Stezka pro chodce a cyklisty kolem ZŠ - Stezka - uznatelné náklady </t>
  </si>
  <si>
    <t>1.1 - Sanace podloží</t>
  </si>
  <si>
    <t>2 - Základy a zvláštní zakládání</t>
  </si>
  <si>
    <t>3 - Svislé a kompletní konstrukce</t>
  </si>
  <si>
    <t>5 - Komunikace</t>
  </si>
  <si>
    <t>91 - Doplňující práce na komunikaci</t>
  </si>
  <si>
    <t>99 - Staveništní přesun hmot</t>
  </si>
  <si>
    <t>711 - Izolace proti vodě</t>
  </si>
  <si>
    <t>122202202R00</t>
  </si>
  <si>
    <t>Odkopávky pro silnice v hor. 3 do 1000 m3</t>
  </si>
  <si>
    <t>1845,32*0,290</t>
  </si>
  <si>
    <t>odpočet ručního výkopu:</t>
  </si>
  <si>
    <t>-13,92</t>
  </si>
  <si>
    <t>122202209R00</t>
  </si>
  <si>
    <t>Příplatek za lepivost - odkop. pro silnice v hor.3</t>
  </si>
  <si>
    <t>120001101R00.</t>
  </si>
  <si>
    <t>Příplatek za ztížení vykopávky v blízkosti stávajícího kořenového systému stromu</t>
  </si>
  <si>
    <t>139601102R00.</t>
  </si>
  <si>
    <t>Ruční výkop jam, rýh a šachet v hornině tř. 3 v blízkosti stávajícího vedení</t>
  </si>
  <si>
    <t>12*2,00*2,00*0,29</t>
  </si>
  <si>
    <t>132201110R00</t>
  </si>
  <si>
    <t>Hloubení rýh š.do 60 cm v hor.3 do 50 m3, STROJNĚ</t>
  </si>
  <si>
    <t>pro základy palisád :</t>
  </si>
  <si>
    <t>0,55*0,50*(41,50+40,0)</t>
  </si>
  <si>
    <t>167101102R00</t>
  </si>
  <si>
    <t>Nakládání výkopku z hor. 1 ÷ 4 v množství nad 100 m3</t>
  </si>
  <si>
    <t>162701105R00</t>
  </si>
  <si>
    <t>Vodorovné přemístění výkopku z hor.1-4 do 10000 m</t>
  </si>
  <si>
    <t>535,14280+22,41250</t>
  </si>
  <si>
    <t>171201201R00</t>
  </si>
  <si>
    <t>Uložení sypaniny na skl.-sypanina na výšku přes 2m</t>
  </si>
  <si>
    <t>199000002R00</t>
  </si>
  <si>
    <t>Poplatek za skládku horniny 1- 4, č. dle katal. odpadů 17 05 04</t>
  </si>
  <si>
    <t>181301111R00</t>
  </si>
  <si>
    <t>Rozprostření ornice, rovina, tl.do 10 cm,nad 500m2</t>
  </si>
  <si>
    <t>4446,0-3704,67</t>
  </si>
  <si>
    <t>odpočet nepřímý výdaj :</t>
  </si>
  <si>
    <t>-80,75</t>
  </si>
  <si>
    <t>181101102R00</t>
  </si>
  <si>
    <t>Úprava pláně v zářezech v hor. 1-4, se zhutněním</t>
  </si>
  <si>
    <t>konstrukce pojiížděného chodníku :</t>
  </si>
  <si>
    <t>734,944</t>
  </si>
  <si>
    <t xml:space="preserve">odpočet obj. SO 102 : </t>
  </si>
  <si>
    <t>-102,17</t>
  </si>
  <si>
    <t>konstrukce stezky pro chodce a cyklisty :</t>
  </si>
  <si>
    <t>1396,993+808,305</t>
  </si>
  <si>
    <t>odpočet neuzbatelné náklady :</t>
  </si>
  <si>
    <t>-153</t>
  </si>
  <si>
    <t>180402111R00</t>
  </si>
  <si>
    <t>Založení trávníku parkového výsevem v rovině</t>
  </si>
  <si>
    <t>741,30</t>
  </si>
  <si>
    <t xml:space="preserve">odpočet nepřímý výdaj : </t>
  </si>
  <si>
    <t>00572410R</t>
  </si>
  <si>
    <t>Směs travní parková II. mírná zátěž PROFI á 25 kg</t>
  </si>
  <si>
    <t>741,33*0,03</t>
  </si>
  <si>
    <t>-80,75*0,03</t>
  </si>
  <si>
    <t>1.1</t>
  </si>
  <si>
    <t>Sanace podloží</t>
  </si>
  <si>
    <t>122201103R00</t>
  </si>
  <si>
    <t>Odkopávky nezapažené v hor. 3 do 10000 m3</t>
  </si>
  <si>
    <t>3704,67*0,500</t>
  </si>
  <si>
    <t>122201109R00</t>
  </si>
  <si>
    <t>Příplatek za lepivost - odkopávky v hor. 3</t>
  </si>
  <si>
    <t>171101103R00</t>
  </si>
  <si>
    <t>Uložení sypaniny do násypů zhutněných na 100% PS</t>
  </si>
  <si>
    <t>58344197R</t>
  </si>
  <si>
    <t>Štěrkodrtě frakce 0-63 A</t>
  </si>
  <si>
    <t>výměna podloží z nenamrzavého, soudrřného a propustného materiálu v tl. 0,5 m :</t>
  </si>
  <si>
    <t>1852,335*1,8</t>
  </si>
  <si>
    <t>Základy a zvláštní zakládání</t>
  </si>
  <si>
    <t>274313811R00</t>
  </si>
  <si>
    <t>Beton základových pasů prostý C 30/37</t>
  </si>
  <si>
    <t>Včetně dodávky a uložení betonu a kamene.</t>
  </si>
  <si>
    <t xml:space="preserve">pod palisády : </t>
  </si>
  <si>
    <t>212755114R00.</t>
  </si>
  <si>
    <t>Trativody z drenážních trubek DN 10 cm bez lože podél palisád</t>
  </si>
  <si>
    <t>Svislé a kompletní konstrukce</t>
  </si>
  <si>
    <t>338920021R00</t>
  </si>
  <si>
    <t>Osazení betonové palisády, š. do 20 cm, dl. 60 cm</t>
  </si>
  <si>
    <t>338920024R00</t>
  </si>
  <si>
    <t>Osazení betonové palisády, š. do 20 cm, dl. 150 cm</t>
  </si>
  <si>
    <t>348171211R00</t>
  </si>
  <si>
    <t>Osazení oc.zábradlí do 100 kg/m</t>
  </si>
  <si>
    <t>28+14</t>
  </si>
  <si>
    <t>59228412R</t>
  </si>
  <si>
    <t>Palisáda přírodní Masiv 12 x 18 x 60 cm</t>
  </si>
  <si>
    <t>41,50/0,18*1,01</t>
  </si>
  <si>
    <t>59228416R</t>
  </si>
  <si>
    <t>Palisáda přírodní armov. Masiv 17,5x20x150 cm</t>
  </si>
  <si>
    <t>207,5*1,01</t>
  </si>
  <si>
    <t>564851111RT2</t>
  </si>
  <si>
    <t>Podklad ze štěrkodrti po zhutnění tloušťky 15 cm štěrkodrť frakce 0-32 mm</t>
  </si>
  <si>
    <t xml:space="preserve">vodicí linie : </t>
  </si>
  <si>
    <t>27,92</t>
  </si>
  <si>
    <t>Mezisoučet</t>
  </si>
  <si>
    <t xml:space="preserve">Konstrukce stezky pro chodce a cyklisty společné stezky pro chodce a cyklisty dělené - cyklistického pásu : </t>
  </si>
  <si>
    <t xml:space="preserve">D1-N-2-VI-PIII : </t>
  </si>
  <si>
    <t>(1396,9934+808,305)*2</t>
  </si>
  <si>
    <t>varovný a hmatný pás :</t>
  </si>
  <si>
    <t>141,996</t>
  </si>
  <si>
    <t>564861111RT2</t>
  </si>
  <si>
    <t>Podklad ze štěrkodrti po zhutnění tloušťky 20 cm štěrkodrť frakce 0-32 mm</t>
  </si>
  <si>
    <t xml:space="preserve">Konstrukce pojížděného chodníku : </t>
  </si>
  <si>
    <t>TP 170, D2-D-1-VI-PII :</t>
  </si>
  <si>
    <t>734,9441+152,6617</t>
  </si>
  <si>
    <t>odpočet objektu SO 102 :</t>
  </si>
  <si>
    <t>-153,00</t>
  </si>
  <si>
    <t>565131111R00</t>
  </si>
  <si>
    <t>Podklad z obal kamen. ACP 16+, š. do 3 m, tl. 5 cm</t>
  </si>
  <si>
    <t>D1-N-2-VI-PIII :</t>
  </si>
  <si>
    <t>1396,9934+808,305</t>
  </si>
  <si>
    <t>573111121R00</t>
  </si>
  <si>
    <t>Postřik infiltrační, množství zbytkového asfaltového pojiva 0,60 kg/m2</t>
  </si>
  <si>
    <t>573231124R00</t>
  </si>
  <si>
    <t>Postřik spojovací z KAE, množství zbytkového asfaltu 0,4 kg/m2</t>
  </si>
  <si>
    <t>577131211R00</t>
  </si>
  <si>
    <t>Beton asfalt. ACO 8,nebo ACO 11, do 3 m, tl. 4 cm</t>
  </si>
  <si>
    <t xml:space="preserve">Konstrukce stezky pro chodce a cyklisty společné a stezky pro chodce a cyklisty dělené - cyklistického pásu : </t>
  </si>
  <si>
    <t>596215021R00</t>
  </si>
  <si>
    <t>Kladení zámkové dlažby tl. 6 cm do drtě tl. 4 cm</t>
  </si>
  <si>
    <t xml:space="preserve">umělá vodící linie : </t>
  </si>
  <si>
    <t>15,0*0,4</t>
  </si>
  <si>
    <t>25,0*0,4</t>
  </si>
  <si>
    <t>11,0*0,4</t>
  </si>
  <si>
    <t>12,6*0,4</t>
  </si>
  <si>
    <t>6,2*0,4</t>
  </si>
  <si>
    <t xml:space="preserve">neuznat.náklady : </t>
  </si>
  <si>
    <t>-1,9-2,5</t>
  </si>
  <si>
    <t>596215040R00</t>
  </si>
  <si>
    <t>Kladení zámkové dlažby tl. 8 cm do drtě tl. 4 cm</t>
  </si>
  <si>
    <t>72</t>
  </si>
  <si>
    <t xml:space="preserve">TP 170, D2-D-1-VI-PII : </t>
  </si>
  <si>
    <t xml:space="preserve">odpočet objektu SO 102 : </t>
  </si>
  <si>
    <t xml:space="preserve">odpočet neuzbatelné náklady : </t>
  </si>
  <si>
    <t>596291113R00</t>
  </si>
  <si>
    <t>Řezání zámkové dlažby tl. 80 mm</t>
  </si>
  <si>
    <t>74</t>
  </si>
  <si>
    <t>59245040R</t>
  </si>
  <si>
    <t>Dlažba zámková SLP s vodicí linií přírodní 20/20/6 dlažba pro nevidomé</t>
  </si>
  <si>
    <t>76</t>
  </si>
  <si>
    <t xml:space="preserve">vodící linie : </t>
  </si>
  <si>
    <t>15,0*0,4*1,1</t>
  </si>
  <si>
    <t>25,0*0,4*1,1</t>
  </si>
  <si>
    <t>11,0*0,4*1,1</t>
  </si>
  <si>
    <t>12,6*0,4*1,1</t>
  </si>
  <si>
    <t>6,2*0,4*1,1</t>
  </si>
  <si>
    <t>-1,9*1,10</t>
  </si>
  <si>
    <t>59245278R</t>
  </si>
  <si>
    <t xml:space="preserve">Dlažba reliéfní červená  22,5x11,2x6 povrch STANDARD</t>
  </si>
  <si>
    <t>varovný a hmatný pás - dlažba pro nevidomé :</t>
  </si>
  <si>
    <t>141,9958*1,1</t>
  </si>
  <si>
    <t>-2,5*1,10</t>
  </si>
  <si>
    <t>59245292R</t>
  </si>
  <si>
    <t xml:space="preserve">Dlažba klasická přírodní  22,5x11,2x8</t>
  </si>
  <si>
    <t>80</t>
  </si>
  <si>
    <t xml:space="preserve">prořez : </t>
  </si>
  <si>
    <t>(632,43580/100)*1,1</t>
  </si>
  <si>
    <t>91</t>
  </si>
  <si>
    <t>Doplňující práce na komunikaci</t>
  </si>
  <si>
    <t>914001111R00</t>
  </si>
  <si>
    <t>Osazení svislé doprav.značky a sloupku, bet.základ</t>
  </si>
  <si>
    <t>915701111R00</t>
  </si>
  <si>
    <t>Zřízení vodorovného značení z nátěr.hmot tl.do 3mm</t>
  </si>
  <si>
    <t xml:space="preserve">V2a : </t>
  </si>
  <si>
    <t xml:space="preserve">V7 : </t>
  </si>
  <si>
    <t xml:space="preserve">V117 : </t>
  </si>
  <si>
    <t xml:space="preserve">V6a : </t>
  </si>
  <si>
    <t>51,0+29,75+5,4</t>
  </si>
  <si>
    <t>917832111RT5</t>
  </si>
  <si>
    <t>Osazení stojat. obrub. bet.bez opěry,lože z C 30/37 včetně obrubníku ABO 100/10/25</t>
  </si>
  <si>
    <t>86</t>
  </si>
  <si>
    <t xml:space="preserve">chodníkový : </t>
  </si>
  <si>
    <t>365,53+2*37,81+2*15,80</t>
  </si>
  <si>
    <t>2*4,91+2*29,38</t>
  </si>
  <si>
    <t>3*26,32+3*127,62+2*23,28</t>
  </si>
  <si>
    <t>2*102,15+2*28,87</t>
  </si>
  <si>
    <t>2*29,50+2*14,40+40,0</t>
  </si>
  <si>
    <t>2*6,00+2*3,00+2*1,50</t>
  </si>
  <si>
    <t xml:space="preserve">neuznat nákl. : </t>
  </si>
  <si>
    <t>-171,0</t>
  </si>
  <si>
    <t>-109,0</t>
  </si>
  <si>
    <t>917931131RT2</t>
  </si>
  <si>
    <t>Osazení přídlažby,kostka velká,1 řada, lože C20/25 včetně dodávky kamenných dlažebních kostek</t>
  </si>
  <si>
    <t>88</t>
  </si>
  <si>
    <t>912291111R00</t>
  </si>
  <si>
    <t>Osazení směrového kůlu z plastických hmot Balisety, zahrazovací sloupky</t>
  </si>
  <si>
    <t>90</t>
  </si>
  <si>
    <t>9+12</t>
  </si>
  <si>
    <t>917862111RT5.</t>
  </si>
  <si>
    <t>Osazení stojat. obrub.bet. s opěrou,lože z C 30/37 včetně obrubníku ABO 100/10/25</t>
  </si>
  <si>
    <t>92</t>
  </si>
  <si>
    <t xml:space="preserve">silniční : </t>
  </si>
  <si>
    <t>18,58+18,53+33,47+2,0</t>
  </si>
  <si>
    <t>18,64+12,40+103,36</t>
  </si>
  <si>
    <t>62,24+90,97+5,34+17,59</t>
  </si>
  <si>
    <t xml:space="preserve">odpočet neuznatelné náklady : </t>
  </si>
  <si>
    <t>-85,00</t>
  </si>
  <si>
    <t>40444934.AR</t>
  </si>
  <si>
    <t>Značka dopr výstražná A1- A30 700 mm fól1, EG7letá</t>
  </si>
  <si>
    <t>94</t>
  </si>
  <si>
    <t>A19 :</t>
  </si>
  <si>
    <t>40445032.AR</t>
  </si>
  <si>
    <t>Značka dopr příkazová C1-C14b 700 fól 1, EG 7letá</t>
  </si>
  <si>
    <t>96</t>
  </si>
  <si>
    <t>404459501R</t>
  </si>
  <si>
    <t>Sloupek Fe pr.60 pozinkovaný, l= 2000 mm</t>
  </si>
  <si>
    <t>98</t>
  </si>
  <si>
    <t>404459515R</t>
  </si>
  <si>
    <t>Patka kotevní kompletní AP 60/3 tříkotevní</t>
  </si>
  <si>
    <t>100</t>
  </si>
  <si>
    <t>562889470R</t>
  </si>
  <si>
    <t>Silniční sloupek zahrazovací v. 900 mm červeno-bílý</t>
  </si>
  <si>
    <t>102</t>
  </si>
  <si>
    <t>562R1</t>
  </si>
  <si>
    <t>Směrový sloupek J12 - v.735 mm, zelený BALISET</t>
  </si>
  <si>
    <t>104</t>
  </si>
  <si>
    <t>599142111R1</t>
  </si>
  <si>
    <t>Zařezání a zálivka asfaltem - napojení na stávající komunikaci</t>
  </si>
  <si>
    <t>106</t>
  </si>
  <si>
    <t>Včetně odstranění zvětralé asfaltové zálivky, vyčištění spár, zalití spár asfaltovou zálivkou, nátěru asfaltovým lakem a posyp drtí.</t>
  </si>
  <si>
    <t>23,35+17,59+6</t>
  </si>
  <si>
    <t>919731122R01</t>
  </si>
  <si>
    <t>Zarovnání styčné plochy živičné tl. do 10 cm napojení na stávající komunikaci</t>
  </si>
  <si>
    <t>108</t>
  </si>
  <si>
    <t>99</t>
  </si>
  <si>
    <t>998223011R00</t>
  </si>
  <si>
    <t>Přesun hmot, pozemní komunikace, kryt dlážděný</t>
  </si>
  <si>
    <t>110</t>
  </si>
  <si>
    <t>998225111R00</t>
  </si>
  <si>
    <t>Přesun hmot, pozemní komunikace, kryt živičný</t>
  </si>
  <si>
    <t>112</t>
  </si>
  <si>
    <t>711</t>
  </si>
  <si>
    <t>Izolace proti vodě</t>
  </si>
  <si>
    <t>711462104RT1</t>
  </si>
  <si>
    <t>Izolace, tlak. voda, svislá folií přitavením materiál ve specifikaci</t>
  </si>
  <si>
    <t>114</t>
  </si>
  <si>
    <t xml:space="preserve">palísády : </t>
  </si>
  <si>
    <t>(1,00+0,20)*41,50</t>
  </si>
  <si>
    <t>0,40*41,0</t>
  </si>
  <si>
    <t>28322026R</t>
  </si>
  <si>
    <t>Izolační PVC fólie tl. 1,0, š. 1300 mm zemní</t>
  </si>
  <si>
    <t>116</t>
  </si>
  <si>
    <t>66,20*1,16</t>
  </si>
  <si>
    <t>998711101R00</t>
  </si>
  <si>
    <t>Přesun hmot pro izolace proti vodě, výšky do 6 m</t>
  </si>
  <si>
    <t>118</t>
  </si>
  <si>
    <t>SO 101.2 - Stezka pro chodce a cyklisty kolem ZŠ - Stezka - neuznatelné náklady</t>
  </si>
  <si>
    <t xml:space="preserve">konstrukce nepojížděného chodníku : </t>
  </si>
  <si>
    <t>336,4723</t>
  </si>
  <si>
    <t xml:space="preserve">konstrukce sjezdu : </t>
  </si>
  <si>
    <t>37,3023</t>
  </si>
  <si>
    <t xml:space="preserve">konstrukce pojížděného chodníku : </t>
  </si>
  <si>
    <t>153,00</t>
  </si>
  <si>
    <t>-182,100</t>
  </si>
  <si>
    <t xml:space="preserve">odpočet vyvolaná investice : </t>
  </si>
  <si>
    <t>-99,50</t>
  </si>
  <si>
    <t>55395101.AR.</t>
  </si>
  <si>
    <t>Zábradlí ocelové vč. povrchové úpravy</t>
  </si>
  <si>
    <t>630*1,15</t>
  </si>
  <si>
    <t xml:space="preserve">Konstrukce nepojížděného chodníku : </t>
  </si>
  <si>
    <t xml:space="preserve">D2-D-1-CH-PII : </t>
  </si>
  <si>
    <t xml:space="preserve">Konstrukce sjezdu : </t>
  </si>
  <si>
    <t>37,3023*2</t>
  </si>
  <si>
    <t>596215021R00.</t>
  </si>
  <si>
    <t>153,00*1,01</t>
  </si>
  <si>
    <t>59245295R</t>
  </si>
  <si>
    <t xml:space="preserve">Dlažba klasická přírodní  22,5x11,2x6</t>
  </si>
  <si>
    <t>336,4723*1,1</t>
  </si>
  <si>
    <t>-182,100*1,10</t>
  </si>
  <si>
    <t>-99,50*1,10</t>
  </si>
  <si>
    <t>900100001RA0</t>
  </si>
  <si>
    <t>Oplocení z drátěného pletiva v. 2,0 m ocelové sloupky betonové patky</t>
  </si>
  <si>
    <t>100 m</t>
  </si>
  <si>
    <t>SO 101.3 - Stezka pro chodce a cyklisty kolem ZŠ - Stezka - uznatelné náklady - nepřímé výdaje</t>
  </si>
  <si>
    <t xml:space="preserve">nepojížděný chodník : </t>
  </si>
  <si>
    <t>182,100</t>
  </si>
  <si>
    <t>80,75</t>
  </si>
  <si>
    <t>80,75*0,0300</t>
  </si>
  <si>
    <t>nepojížděný chodník :</t>
  </si>
  <si>
    <t>Kladení zámkové dlažby tl. 6 cm do drtě tl. 4 cm pro nevidomé, hmotný pás</t>
  </si>
  <si>
    <t>umělá vodící linie :</t>
  </si>
  <si>
    <t>2,5</t>
  </si>
  <si>
    <t>1,90</t>
  </si>
  <si>
    <t>1,90*1,10</t>
  </si>
  <si>
    <t>2,50*1,10</t>
  </si>
  <si>
    <t>182,100*1,100</t>
  </si>
  <si>
    <t>80,60</t>
  </si>
  <si>
    <t>SO 101.4 - Stezka pro chodce a cyklisty kolem ZŠ - Stezka - uznatelné náklady - vyvolané investice</t>
  </si>
  <si>
    <t>99,50*1,10</t>
  </si>
  <si>
    <t>SO 102 - Stezka pro chodce a cyklisty kolem ZŠ - Parkovací stání</t>
  </si>
  <si>
    <t>181101101R00</t>
  </si>
  <si>
    <t>Úprava pláně v zářezech v hor. 1-4, bez zhutnění</t>
  </si>
  <si>
    <t>122201101R00.</t>
  </si>
  <si>
    <t>Odkopávky nezapažené v hor. 3 do 100 m3 pro případnou sanaci podloží</t>
  </si>
  <si>
    <t>193,79710*0,500</t>
  </si>
  <si>
    <t>122201109R00.</t>
  </si>
  <si>
    <t>Příplatek za lepivost - odkopávky v hor. 3 pro případnou sanaci podloží</t>
  </si>
  <si>
    <t>162701105R00.</t>
  </si>
  <si>
    <t>Vodorovné přemístění výkopku z hor.1-4 do 10000 m pro případnou sanaci podloží</t>
  </si>
  <si>
    <t>167101102R00.</t>
  </si>
  <si>
    <t>Nakládání výkopku z hor.1-4 v množství nad 100 m3 pro případnou sanaci podloží</t>
  </si>
  <si>
    <t>171201201R00.</t>
  </si>
  <si>
    <t>Uložení sypaniny na skl.-sypanina na výšku přes 2m pro případnou sanaci podloží</t>
  </si>
  <si>
    <t>199000002R00.</t>
  </si>
  <si>
    <t>Poplatek za skládku horniny 1- 4 pro případnou sanaci podloží</t>
  </si>
  <si>
    <t>171101103R00.</t>
  </si>
  <si>
    <t>Uložení sypaniny do násypů zhutněných na 100% PS pro případnou sanaci podloží</t>
  </si>
  <si>
    <t>58344197R.</t>
  </si>
  <si>
    <t>Štěrkodrtě frakce 0-63 A pro případnou sanaci podloží</t>
  </si>
  <si>
    <t>96,89835*1,8</t>
  </si>
  <si>
    <t>91,6271+102,17</t>
  </si>
  <si>
    <t>102,17*1,1</t>
  </si>
  <si>
    <t>59248302R</t>
  </si>
  <si>
    <t>Dlažba betonová zatravňovací 600x400x80 mm šedá</t>
  </si>
  <si>
    <t>(91,6271/0,24)*1,05</t>
  </si>
  <si>
    <t>917862111RV4.</t>
  </si>
  <si>
    <t>Osazení stojat. obrub.bet. s opěrou,lože z C 30/37 vč.obrub.nájezd.náběh.CSB H 15/25 1000/150/150-250</t>
  </si>
  <si>
    <t>91R1</t>
  </si>
  <si>
    <t>D+M parkovací doraz - plastový, žlutý dl. 780 mm</t>
  </si>
  <si>
    <t>40445050.AR</t>
  </si>
  <si>
    <t>Značka dopr inf IP 11-13 500/700 fól1, EG7letá</t>
  </si>
  <si>
    <t>SO 401 - Stezka pro chodce a cyklisty kolem ZŠ - Rekonstrukce VO</t>
  </si>
  <si>
    <t xml:space="preserve">    2 - Zakládání</t>
  </si>
  <si>
    <t xml:space="preserve">    4 - Vodorovné konstrukce</t>
  </si>
  <si>
    <t>PSV - Práce a dodávky PSV</t>
  </si>
  <si>
    <t xml:space="preserve">    M - Práce a dodávky M</t>
  </si>
  <si>
    <t xml:space="preserve">    21-M - Elektromontáže</t>
  </si>
  <si>
    <t>VRN - Vedlejší rozpočtové náklady</t>
  </si>
  <si>
    <t xml:space="preserve">    VRN. - Vedlejší rozpočtové náklady</t>
  </si>
  <si>
    <t xml:space="preserve">    OST - Ostatní</t>
  </si>
  <si>
    <t>468051121</t>
  </si>
  <si>
    <t>Bourání základu betonového</t>
  </si>
  <si>
    <t>CS ÚRS 2025 01</t>
  </si>
  <si>
    <t>888605531</t>
  </si>
  <si>
    <t>https://podminky.urs.cz/item/CS_URS_2025_01/468051121</t>
  </si>
  <si>
    <t>"Stožáry 5m ovál</t>
  </si>
  <si>
    <t>0,55*0,55*1,00*20</t>
  </si>
  <si>
    <t xml:space="preserve">"Stožáry 5m ul. Lesní  (3x)</t>
  </si>
  <si>
    <t>0,55*0,55*1,00*3</t>
  </si>
  <si>
    <t>"Stožár 5m u řeky (U1c)</t>
  </si>
  <si>
    <t>0,55*0,55*1,00*1</t>
  </si>
  <si>
    <t>469972111</t>
  </si>
  <si>
    <t>Odvoz suti a vybouraných hmot odvoz suti a vybouraných hmot do 1 km</t>
  </si>
  <si>
    <t>2040314935</t>
  </si>
  <si>
    <t>https://podminky.urs.cz/item/CS_URS_2025_01/469972111</t>
  </si>
  <si>
    <t>"přepočteno koeficientem 1m3 › 2,4t</t>
  </si>
  <si>
    <t>7,261*2,4 "Přepočtené koeficientem množství</t>
  </si>
  <si>
    <t>469972121</t>
  </si>
  <si>
    <t>Odvoz suti a vybouraných hmot odvoz suti a vybouraných hmot Příplatek k ceně za každý další i započatý 1 km</t>
  </si>
  <si>
    <t>759486639</t>
  </si>
  <si>
    <t>https://podminky.urs.cz/item/CS_URS_2025_01/469972121</t>
  </si>
  <si>
    <t>"přepočteno koeficientem 1m3=2,4t, doplněný o index ceny 21,4 km</t>
  </si>
  <si>
    <t>469973111</t>
  </si>
  <si>
    <t>Poplatek za uložení stavebního odpadu (skládkovné) na skládce z prostého betonu zatříděného do Katalogu odpadů pod kódem 17 01 01</t>
  </si>
  <si>
    <t>1377171531</t>
  </si>
  <si>
    <t>https://podminky.urs.cz/item/CS_URS_2025_01/469973111</t>
  </si>
  <si>
    <t>"přepočteno koeficientem 1m3›2,4t</t>
  </si>
  <si>
    <t>121151113</t>
  </si>
  <si>
    <t>Sejmutí ornice strojně při souvislé ploše přes 100 do 500 m2, tl. vrstvy do 200 mm</t>
  </si>
  <si>
    <t>-516125958</t>
  </si>
  <si>
    <t>https://podminky.urs.cz/item/CS_URS_2025_01/121151113</t>
  </si>
  <si>
    <t>"Délka trasy od rozvaděče (RVO, Ovál, odboča na betonový sloup U1d, odpočka k parkovišti sloup U1b)*šířka výkopu</t>
  </si>
  <si>
    <t>1091*0,35</t>
  </si>
  <si>
    <t>131213131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</si>
  <si>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</si>
  <si>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-1331615203</t>
  </si>
  <si>
    <t>https://podminky.urs.cz/item/CS_URS_2025_01/131213131</t>
  </si>
  <si>
    <t>0,55*0,55*1,00*21</t>
  </si>
  <si>
    <t>"Stožáry 5m rezerva</t>
  </si>
  <si>
    <t>132251104</t>
  </si>
  <si>
    <t>Hloubení nezapažených rýh šířky do 800 mm strojně s urovnáním dna do předepsaného profilu a spádu v hornině třídy těžitelnosti I skupiny 3 přes 100 m3</t>
  </si>
  <si>
    <t>445932845</t>
  </si>
  <si>
    <t>https://podminky.urs.cz/item/CS_URS_2025_01/132251104</t>
  </si>
  <si>
    <t>"Výkop rýhy viz. seznam zařízení</t>
  </si>
  <si>
    <t>"Ulice Lesní</t>
  </si>
  <si>
    <t>164*0,8*0,35</t>
  </si>
  <si>
    <t>"parkoviště Aut. st</t>
  </si>
  <si>
    <t>23*0,8*0,35</t>
  </si>
  <si>
    <t>"Ulice Lesní k betonovému sloupu U1d</t>
  </si>
  <si>
    <t>33*0,8*0,35</t>
  </si>
  <si>
    <t>"Ovál</t>
  </si>
  <si>
    <t>871*0,8*0,35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</si>
  <si>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</si>
  <si>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</si>
  <si>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365397896</t>
  </si>
  <si>
    <t>https://podminky.urs.cz/item/CS_URS_2025_01/162751117</t>
  </si>
  <si>
    <t>"Výkopek nahrazený pískovým lože (výkop*šířka*výška) viz. řezy kabelovou rýhou</t>
  </si>
  <si>
    <t>1091*0,35*0,05</t>
  </si>
  <si>
    <t>"Výkopek nahrazený objemem trubky (výkop + 0,8m a 0,8m do každého sloupu nebo rozvaděče)*obsah trubky 110mm</t>
  </si>
  <si>
    <t>(1091+((0,8+0,8)*32))*(3,14*0,055*0,055)</t>
  </si>
  <si>
    <t>"Výkopek nahrazený základem sloupu stožáry 5m ovál</t>
  </si>
  <si>
    <t xml:space="preserve">"Výkopek nahrazený základem sloupu stožáry 5m ul. Lesní  (3x)</t>
  </si>
  <si>
    <t>"Výkopek nahrazený základem sloupu stožáry 5m rezerva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</si>
  <si>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</si>
  <si>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</si>
  <si>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2088542897</t>
  </si>
  <si>
    <t>https://podminky.urs.cz/item/CS_URS_2025_01/162751119</t>
  </si>
  <si>
    <t>171201221</t>
  </si>
  <si>
    <t>Poplatek za uložení stavebního odpadu na skládce (skládkovné) zeminy a kamení zatříděného do Katalogu odpadů pod kódem 17 05 04</t>
  </si>
  <si>
    <t>-588658864</t>
  </si>
  <si>
    <t>https://podminky.urs.cz/item/CS_URS_2025_01/171201221</t>
  </si>
  <si>
    <t>38,413*1,8 "Přepočtené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</si>
  <si>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</si>
  <si>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</si>
  <si>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1931538960</t>
  </si>
  <si>
    <t>https://podminky.urs.cz/item/CS_URS_2025_01/174111101</t>
  </si>
  <si>
    <t>305,480-29,942</t>
  </si>
  <si>
    <t>181351103</t>
  </si>
  <si>
    <t>Rozprostření a urovnání ornice v rovině nebo ve svahu sklonu do 1:5 strojně při souvislé ploše přes 100 do 500 m2, tl. vrstvy do 200 mm</t>
  </si>
  <si>
    <t>1667327133</t>
  </si>
  <si>
    <t>https://podminky.urs.cz/item/CS_URS_2025_01/181351103</t>
  </si>
  <si>
    <t>181411131</t>
  </si>
  <si>
    <t>Založení trávníku na půdě předem připravené plochy do 1000 m2 výsevem včetně utažení parkového v rovině nebo na svahu do 1:5</t>
  </si>
  <si>
    <t>-428499915</t>
  </si>
  <si>
    <t>https://podminky.urs.cz/item/CS_URS_2025_01/181411131</t>
  </si>
  <si>
    <t>00572410</t>
  </si>
  <si>
    <t>osivo směs travní parková</t>
  </si>
  <si>
    <t>1914649591</t>
  </si>
  <si>
    <t>381,85*0,02 "Přepočtené koeficientem množství</t>
  </si>
  <si>
    <t>Zakládání</t>
  </si>
  <si>
    <t>174111102</t>
  </si>
  <si>
    <t>Zásyp sypaninou z jakékoliv horniny ručně s uložením výkopku ve vrstvách se zhutněním v uzavřených prostorách s urovnáním povrchu zásypu</t>
  </si>
  <si>
    <t>1716753843</t>
  </si>
  <si>
    <t>https://podminky.urs.cz/item/CS_URS_2025_01/174111102</t>
  </si>
  <si>
    <t xml:space="preserve">"Výplň ve stožáru ulice Lesní  viz. provedení základů stožárů</t>
  </si>
  <si>
    <t>3,14*0,1575*0,1575*0,55*3</t>
  </si>
  <si>
    <t xml:space="preserve">"Výplň ve stožáru ulice Ovál  viz. provedení základů stožárů</t>
  </si>
  <si>
    <t>3,14*0,1575*0,1575*0,55*21</t>
  </si>
  <si>
    <t xml:space="preserve">"Výplň ve stožáru ulice Rezerva  viz. provedení základů stožárů</t>
  </si>
  <si>
    <t>58344121</t>
  </si>
  <si>
    <t>štěrkodrť frakce 4/8</t>
  </si>
  <si>
    <t>2088331911</t>
  </si>
  <si>
    <t>1,158*2 "Přepočtené koeficientem množství</t>
  </si>
  <si>
    <t>273313811</t>
  </si>
  <si>
    <t>Základy z betonu prostého desky z betonu kamenem neprokládaného tř. C 25/30</t>
  </si>
  <si>
    <t>2099236749</t>
  </si>
  <si>
    <t>https://podminky.urs.cz/item/CS_URS_2025_01/273313811</t>
  </si>
  <si>
    <t xml:space="preserve">"Základová deska pod stožárem ulice Lesní  viz. provedení základů stožárů</t>
  </si>
  <si>
    <t>0,55*0,55*0,05*3</t>
  </si>
  <si>
    <t xml:space="preserve">"Základová deska pod stožárem ulice Ovál  viz. provedení základů stožárů</t>
  </si>
  <si>
    <t>0,55*0,55*0,05*21</t>
  </si>
  <si>
    <t xml:space="preserve">"VZákladová deska pod stožárem ulice Rezerva  viz. provedení základů stožárů</t>
  </si>
  <si>
    <t>274352221</t>
  </si>
  <si>
    <t>Bednění základů pasů kruhové nebo obloukové poloměru přes 1 do 2,5 m zřízení</t>
  </si>
  <si>
    <t>2138004723</t>
  </si>
  <si>
    <t>https://podminky.urs.cz/item/CS_URS_2025_01/274352221</t>
  </si>
  <si>
    <t xml:space="preserve">"Bednění čepky stožáru ulice Lesní  viz. provedení základů stožárů</t>
  </si>
  <si>
    <t>3,14*0,2*0,2*3</t>
  </si>
  <si>
    <t xml:space="preserve">"Bednění čepky stožáru ulice Ovál  viz. provedení základů stožárů</t>
  </si>
  <si>
    <t>3,14*0,2*0,2*21</t>
  </si>
  <si>
    <t xml:space="preserve">"Bednění čepky stožáru ulice Rezerva  viz. provedení základů stožárů</t>
  </si>
  <si>
    <t>274352222</t>
  </si>
  <si>
    <t>Bednění základů pasů kruhové nebo obloukové poloměru přes 1 do 2,5 m odstranění</t>
  </si>
  <si>
    <t>-1827187290</t>
  </si>
  <si>
    <t>https://podminky.urs.cz/item/CS_URS_2025_01/274352222</t>
  </si>
  <si>
    <t>275313811</t>
  </si>
  <si>
    <t>Základy z betonu prostého patky a bloky z betonu kamenem neprokládaného tř. C 25/30</t>
  </si>
  <si>
    <t>-1647700457</t>
  </si>
  <si>
    <t>https://podminky.urs.cz/item/CS_URS_2025_01/275313811</t>
  </si>
  <si>
    <t xml:space="preserve">"Základová patka na spodku stožáru ulice Lesní  viz. provedení základů stožárů</t>
  </si>
  <si>
    <t>0,55*0,55*0,3*3</t>
  </si>
  <si>
    <t xml:space="preserve">"Základová patka na spodku stožáru ulice Ovál  viz. provedení základů stožárů</t>
  </si>
  <si>
    <t>0,55*0,55*0,3*21</t>
  </si>
  <si>
    <t xml:space="preserve">"Základová patka na spodku stožáru ulice Rezerva  viz. provedení základů stožárů</t>
  </si>
  <si>
    <t>275313811-1</t>
  </si>
  <si>
    <t>Základové patky z betonu tř. C 25/30</t>
  </si>
  <si>
    <t>-1388946298</t>
  </si>
  <si>
    <t xml:space="preserve">"Betonová čepka stožáru ulice Lesní  viz. provedení základů stožárů</t>
  </si>
  <si>
    <t>3,14*0,2*0,2*0,2*3</t>
  </si>
  <si>
    <t xml:space="preserve">"Betonová čepka stožáru ulice Ovál  viz. provedení základů stožárů</t>
  </si>
  <si>
    <t>3,14*0,2*0,2*0,2*21</t>
  </si>
  <si>
    <t xml:space="preserve">"Betonová čepka stožáru ulice Rezerva  viz. provedení základů stožárů</t>
  </si>
  <si>
    <t>871395231</t>
  </si>
  <si>
    <t>Trubka PVC DN 400 pro ustavení dříku</t>
  </si>
  <si>
    <t>1044490543</t>
  </si>
  <si>
    <t xml:space="preserve">"Trubka pro ustavení dříku stožáru ulice Lesní  viz. provedení základů stožárů</t>
  </si>
  <si>
    <t>0,95*3</t>
  </si>
  <si>
    <t xml:space="preserve">"Trubka pro ustavení dříku stožáru ulice Ovál  viz. provedení základů stožárů</t>
  </si>
  <si>
    <t>0,95*21</t>
  </si>
  <si>
    <t xml:space="preserve">"Trubka pro ustavení dříku stožáru ulice Rezerva  viz. provedení základů stožárů</t>
  </si>
  <si>
    <t>Lože pod potrubí, stoky a drobné objekty v otevřeném výkopu z písku a štěrkopísku do 63 mm</t>
  </si>
  <si>
    <t>-270124438</t>
  </si>
  <si>
    <t>https://podminky.urs.cz/item/CS_URS_2025_01/451573111</t>
  </si>
  <si>
    <t>"Kabelové lože</t>
  </si>
  <si>
    <t>PSV</t>
  </si>
  <si>
    <t>Práce a dodávky PSV</t>
  </si>
  <si>
    <t>Práce a dodávky M</t>
  </si>
  <si>
    <t>218100001</t>
  </si>
  <si>
    <t>Odpojení vodičů izolovaných z rozváděče nebo přístroje průřezu žíly do 2,5 mm2</t>
  </si>
  <si>
    <t>2077432617</t>
  </si>
  <si>
    <t>https://podminky.urs.cz/item/CS_URS_2025_01/218100001</t>
  </si>
  <si>
    <t>"Odpojení vodičů ve světlech</t>
  </si>
  <si>
    <t>24*3</t>
  </si>
  <si>
    <t>218100096</t>
  </si>
  <si>
    <t>Odpojení vodičů izolovaných ze svorkovnice průřezu žíly do 2,5 mm2</t>
  </si>
  <si>
    <t>-1280780563</t>
  </si>
  <si>
    <t>https://podminky.urs.cz/item/CS_URS_2025_01/218100096</t>
  </si>
  <si>
    <t xml:space="preserve">"Odpojení vodičů ve sloupech </t>
  </si>
  <si>
    <t>218202010</t>
  </si>
  <si>
    <t>Demontáž svítidel výbojkových s odpojením vodičů průmyslových nebo venkovních raménkových</t>
  </si>
  <si>
    <t>-1623945034</t>
  </si>
  <si>
    <t>https://podminky.urs.cz/item/CS_URS_2025_01/218202010</t>
  </si>
  <si>
    <t>"Ovál+ulice Lesní</t>
  </si>
  <si>
    <t>20+3</t>
  </si>
  <si>
    <t>218204002</t>
  </si>
  <si>
    <t>Demontáž stožárů osvětlení parkových ocelových</t>
  </si>
  <si>
    <t>-1175949964</t>
  </si>
  <si>
    <t>https://podminky.urs.cz/item/CS_URS_2025_01/218204002</t>
  </si>
  <si>
    <t>"Ovál+ulice Lesní+dřevěný u řeky</t>
  </si>
  <si>
    <t>20+3+1</t>
  </si>
  <si>
    <t>218204201</t>
  </si>
  <si>
    <t>Demontáž elektrovýzbroje stožárů osvětlení 1 okruh</t>
  </si>
  <si>
    <t>-1052383965</t>
  </si>
  <si>
    <t>https://podminky.urs.cz/item/CS_URS_2025_01/218204201</t>
  </si>
  <si>
    <t>218812011</t>
  </si>
  <si>
    <t>Demontáž izolovaných kabelů měděných do 1 kV bez odpojení vodičů plných nebo laněných kulatých (např. CYKY, CHKE-R) uložených volně nebo v liště počtu a průřezu žil 3x1,5 až 6 mm2</t>
  </si>
  <si>
    <t>1535465681</t>
  </si>
  <si>
    <t>https://podminky.urs.cz/item/CS_URS_2025_01/218812011</t>
  </si>
  <si>
    <t>"Demontáž kabelu uprostřed nebo na sloupu</t>
  </si>
  <si>
    <t>"(Ovál+ulice Lesní+u řeky)*výška sloupu</t>
  </si>
  <si>
    <t>(21+3)*5</t>
  </si>
  <si>
    <t>21-M</t>
  </si>
  <si>
    <t>210040741</t>
  </si>
  <si>
    <t>Nátěry venkovního vedení nn ocelových součástí odmaštění na zemi</t>
  </si>
  <si>
    <t>406606886</t>
  </si>
  <si>
    <t>https://podminky.urs.cz/item/CS_URS_2025_01/210040741</t>
  </si>
  <si>
    <t>"Plocha (π*d*výška nátěru)*(počet sloupů)</t>
  </si>
  <si>
    <t>(3,14*0,133*1,4)*(21+3+3)</t>
  </si>
  <si>
    <t>11111310</t>
  </si>
  <si>
    <t>benzín technický čistící</t>
  </si>
  <si>
    <t>litr</t>
  </si>
  <si>
    <t>128</t>
  </si>
  <si>
    <t>-1269717993</t>
  </si>
  <si>
    <t>15,786*0,1 "Přepočtené koeficientem množství</t>
  </si>
  <si>
    <t>210040751</t>
  </si>
  <si>
    <t>Nátěry venkovního vedení nn ocelových součástí očištění na zemi</t>
  </si>
  <si>
    <t>634281800</t>
  </si>
  <si>
    <t>https://podminky.urs.cz/item/CS_URS_2025_01/210040751</t>
  </si>
  <si>
    <t>"Plocha (?*d*výška nátěru)*(počet sloupů)</t>
  </si>
  <si>
    <t>210040761</t>
  </si>
  <si>
    <t>Nátěry venkovního vedení nn ocelových součástí základní nátěr na zemi</t>
  </si>
  <si>
    <t>-2108282994</t>
  </si>
  <si>
    <t>https://podminky.urs.cz/item/CS_URS_2025_01/210040761</t>
  </si>
  <si>
    <t>24628481</t>
  </si>
  <si>
    <t>hmota nátěrová vodou ředitelná základní antikorozní na Pz</t>
  </si>
  <si>
    <t>1308432839</t>
  </si>
  <si>
    <t>15,7841378944265*0,15 "Přepočtené koeficientem množství</t>
  </si>
  <si>
    <t>210040771</t>
  </si>
  <si>
    <t>Nátěry venkovního vedení nn ocelových součástí vrchní nátěr na zemi</t>
  </si>
  <si>
    <t>884025776</t>
  </si>
  <si>
    <t>https://podminky.urs.cz/item/CS_URS_2025_01/210040771</t>
  </si>
  <si>
    <t>24621560</t>
  </si>
  <si>
    <t>hmota nátěrová syntetická vrchní (email) na kovy</t>
  </si>
  <si>
    <t>-585308388</t>
  </si>
  <si>
    <t>15,786*0,54 "Přepočtené koeficientem množství</t>
  </si>
  <si>
    <t>210100001</t>
  </si>
  <si>
    <t>Ukončení vodičů izolovaných s označením a zapojením v rozváděči nebo na přístroji průřezu žíly do 2,5 mm2</t>
  </si>
  <si>
    <t>1846872519</t>
  </si>
  <si>
    <t>https://podminky.urs.cz/item/CS_URS_2025_01/210100001</t>
  </si>
  <si>
    <t>"Zapojení kabelů napájení světel na svorkovnici</t>
  </si>
  <si>
    <t>27*3</t>
  </si>
  <si>
    <t>210100003</t>
  </si>
  <si>
    <t>Ukončení vodičů izolovaných s označením a zapojením v rozváděči nebo na přístroji průřezu žíly do 16 mm2</t>
  </si>
  <si>
    <t>-75261325</t>
  </si>
  <si>
    <t>https://podminky.urs.cz/item/CS_URS_2025_01/210100003</t>
  </si>
  <si>
    <t>"Připojení napájecích kabelů</t>
  </si>
  <si>
    <t>"Viz seznam zařízení (2*kabel*4 žíly)</t>
  </si>
  <si>
    <t>31*2*4</t>
  </si>
  <si>
    <t>210100151</t>
  </si>
  <si>
    <t>Ukončení kabelů smršťovací koncovkou nebo páskou se zapojením bez letování počtu a průřezu žil 4 x 16 mm2</t>
  </si>
  <si>
    <t>1525263631</t>
  </si>
  <si>
    <t>https://podminky.urs.cz/item/CS_URS_2025_01/210100151</t>
  </si>
  <si>
    <t>"Viz seznam zařízení (2*na kabel)</t>
  </si>
  <si>
    <t>31*2</t>
  </si>
  <si>
    <t>RMAT0001</t>
  </si>
  <si>
    <t>Zakončovací hlava pro průměr 6-50, smršťovací, 4 prsty</t>
  </si>
  <si>
    <t>-687461303</t>
  </si>
  <si>
    <t>210203901</t>
  </si>
  <si>
    <t>Montáž svítidel LED se zapojením vodičů průmyslových nebo venkovních na výložník nebo dřík</t>
  </si>
  <si>
    <t>-466408010</t>
  </si>
  <si>
    <t>https://podminky.urs.cz/item/CS_URS_2025_01/210203901</t>
  </si>
  <si>
    <t>34774002-R</t>
  </si>
  <si>
    <t>svítidlo veřejného osvětlení na výložník zdroj LED 56,5W 6133lm 3000K</t>
  </si>
  <si>
    <t>1736995910</t>
  </si>
  <si>
    <t>210204011</t>
  </si>
  <si>
    <t>Montáž stožárů osvětlení samostatně stojících ocelových, délky do 12 m</t>
  </si>
  <si>
    <t>446858430</t>
  </si>
  <si>
    <t>https://podminky.urs.cz/item/CS_URS_2025_01/210204011</t>
  </si>
  <si>
    <t>31674066R</t>
  </si>
  <si>
    <t>stožár osvětlovací sadový Pz 133/60 v 5,8m</t>
  </si>
  <si>
    <t>-1424056393</t>
  </si>
  <si>
    <t>210204201</t>
  </si>
  <si>
    <t>Montáž elektrovýzbroje stožárů osvětlení 1 okruh</t>
  </si>
  <si>
    <t>1929720535</t>
  </si>
  <si>
    <t>https://podminky.urs.cz/item/CS_URS_2025_01/210204201</t>
  </si>
  <si>
    <t>"Odbočky ve sloupech U1 (uzavření oválu); U10 (odbočka na betonový sloup U1d);U14 (odbočka na dopravní hřiště u školy); U19 (odbočka park. Aut. stan.)</t>
  </si>
  <si>
    <t>31674131</t>
  </si>
  <si>
    <t>výzbroj stožárová SV 6.16.4</t>
  </si>
  <si>
    <t>1138918670</t>
  </si>
  <si>
    <t>31674134</t>
  </si>
  <si>
    <t>výzbroj stožárová SV 9.16.4</t>
  </si>
  <si>
    <t>1455752520</t>
  </si>
  <si>
    <t>210812011</t>
  </si>
  <si>
    <t>Montáž izolovaných kabelů měděných do 1 kV bez ukončení plných nebo laněných kulatých (např. CYKY, CHKE-R) uložených volně nebo v liště počtu a průřezu žil 3x1,5 až 6 mm2</t>
  </si>
  <si>
    <t>1825785189</t>
  </si>
  <si>
    <t>https://podminky.urs.cz/item/CS_URS_2025_01/210812011</t>
  </si>
  <si>
    <t>"Délka kabelu ve sloupu od svorkovnice ke světlu</t>
  </si>
  <si>
    <t>27*5</t>
  </si>
  <si>
    <t>34111030</t>
  </si>
  <si>
    <t>kabel instalační jádro Cu plné izolace PVC plášť PVC 450/750V (CYKY) 3x1,5mm2</t>
  </si>
  <si>
    <t>746843739</t>
  </si>
  <si>
    <t>135*1,15 "Přepočtené koeficientem množství</t>
  </si>
  <si>
    <t>210812035</t>
  </si>
  <si>
    <t>Montáž izolovaných kabelů měděných do 1 kV bez ukončení plných nebo laněných kulatých (např. CYKY, CHKE-R) uložených volně nebo v liště počtu a průřezu žil 4x16 mm2</t>
  </si>
  <si>
    <t>-1549045278</t>
  </si>
  <si>
    <t>https://podminky.urs.cz/item/CS_URS_2025_01/210812035</t>
  </si>
  <si>
    <t>"viz seznam zařízení sloupec Délka celkem</t>
  </si>
  <si>
    <t>1215</t>
  </si>
  <si>
    <t>34111080</t>
  </si>
  <si>
    <t>kabel instalační jádro Cu plné izolace PVC plášť PVC 450/750V (CYKY) 4x16mm2</t>
  </si>
  <si>
    <t>757180407</t>
  </si>
  <si>
    <t>1215*1,15 "Přepočtené koeficientem množství</t>
  </si>
  <si>
    <t>210950202</t>
  </si>
  <si>
    <t>Ostatní práce při montáži vodičů, šňůr a kabelů Příplatek k cenám za zatahování kabelů do tvárnicových tras s komorami nebo do kolektorů hmotnosti kabelů do 2 kg</t>
  </si>
  <si>
    <t>2008748367</t>
  </si>
  <si>
    <t>https://podminky.urs.cz/item/CS_URS_2025_01/210950202</t>
  </si>
  <si>
    <t>RKON0004</t>
  </si>
  <si>
    <t>Ukotvení samonosného kabelu ke sloupu</t>
  </si>
  <si>
    <t>1830263539</t>
  </si>
  <si>
    <t>"Ukotvení na betonovém sloupě U1d</t>
  </si>
  <si>
    <t>RMAT0018</t>
  </si>
  <si>
    <t>Konektor pro odbočení vodiče (napichovací svorka)</t>
  </si>
  <si>
    <t>256</t>
  </si>
  <si>
    <t>49647034</t>
  </si>
  <si>
    <t>RMAT0017</t>
  </si>
  <si>
    <t>Izolační koncovka na vodiče</t>
  </si>
  <si>
    <t>-607165151</t>
  </si>
  <si>
    <t>460671113</t>
  </si>
  <si>
    <t>Výstražné prvky pro krytí kabelů včetně vyrovnání povrchu rýhy, rozvinutí a uložení fólie, šířky přes 25 do 35 cm</t>
  </si>
  <si>
    <t>-388198547</t>
  </si>
  <si>
    <t>https://podminky.urs.cz/item/CS_URS_2025_01/460671113</t>
  </si>
  <si>
    <t>"Délka výkopu</t>
  </si>
  <si>
    <t>1091</t>
  </si>
  <si>
    <t>RMAT0004</t>
  </si>
  <si>
    <t>Folie 33 rudá - blesk</t>
  </si>
  <si>
    <t>-1643331748</t>
  </si>
  <si>
    <t>460791214</t>
  </si>
  <si>
    <t>Montáž trubek ochranných uložených volně do rýhy plastových ohebných, vnitřního průměru přes 90 do 110 mm</t>
  </si>
  <si>
    <t>89526690</t>
  </si>
  <si>
    <t>https://podminky.urs.cz/item/CS_URS_2025_01/460791214</t>
  </si>
  <si>
    <t>34571355</t>
  </si>
  <si>
    <t>trubka elektroinstalační ohebná dvouplášťová korugovaná HDPE (chránička) D 93/110mm</t>
  </si>
  <si>
    <t>-1194248436</t>
  </si>
  <si>
    <t>1091*1,05 "Přepočtené koeficientem množství</t>
  </si>
  <si>
    <t>RMAT0005</t>
  </si>
  <si>
    <t>SPOJKA NÁSUVNÁ PRO KORUGOVANOU TRUBKU</t>
  </si>
  <si>
    <t>619436464</t>
  </si>
  <si>
    <t>210220020</t>
  </si>
  <si>
    <t>Montáž uzemňovacího vedení s upevněním, propojením a připojením pomocí svorek v zemi s izolací spojů vodičů FeZn páskou průřezu do 120 mm2 v městské zástavbě</t>
  </si>
  <si>
    <t>-1181998888</t>
  </si>
  <si>
    <t>https://podminky.urs.cz/item/CS_URS_2025_01/210220020</t>
  </si>
  <si>
    <t>35442062</t>
  </si>
  <si>
    <t>pás zemnící 30x4mm FeZn</t>
  </si>
  <si>
    <t>CS ÚRS 2024 02</t>
  </si>
  <si>
    <t>1394458982</t>
  </si>
  <si>
    <t>1091*0,95 "Přepočtené koeficientem množství</t>
  </si>
  <si>
    <t>35441986</t>
  </si>
  <si>
    <t>svorka odbočovací a spojovací pro pásek 30x4mm, FeZn</t>
  </si>
  <si>
    <t>-2020385990</t>
  </si>
  <si>
    <t>"Každých 23,75m dvě spojky 1smotek 25kg=23,75m (0,95kg›1m)</t>
  </si>
  <si>
    <t>"se zaokrouhlením(1091/23,75)*2</t>
  </si>
  <si>
    <t>35441875</t>
  </si>
  <si>
    <t>svorka křížová pro vodič D 6-10mm</t>
  </si>
  <si>
    <t>-1644028337</t>
  </si>
  <si>
    <t>"Odbočka ke sloupům</t>
  </si>
  <si>
    <t>"Odbočka k rezervním sloupům</t>
  </si>
  <si>
    <t>RMAT0007</t>
  </si>
  <si>
    <t>Antikorozní úprava spojů</t>
  </si>
  <si>
    <t>-2059440105</t>
  </si>
  <si>
    <t>"Nátěr spojů</t>
  </si>
  <si>
    <t>92+31</t>
  </si>
  <si>
    <t>210220022</t>
  </si>
  <si>
    <t>Montáž uzemňovacího vedení s upevněním, propojením a připojením pomocí svorek v zemi s izolací spojů vodičů FeZn drátem nebo lanem průměru do 10 mm v městské zástavbě</t>
  </si>
  <si>
    <t>-986868226</t>
  </si>
  <si>
    <t>https://podminky.urs.cz/item/CS_URS_2025_01/210220022</t>
  </si>
  <si>
    <t>"počet sloupů*délka drátu</t>
  </si>
  <si>
    <t>35442137</t>
  </si>
  <si>
    <t>drát D 10mm nerez</t>
  </si>
  <si>
    <t>619206843</t>
  </si>
  <si>
    <t>"Přepočteno koeficientem 1m›0,62kg</t>
  </si>
  <si>
    <t>81*0,62 "Přepočtené koeficientem množství</t>
  </si>
  <si>
    <t>34343236</t>
  </si>
  <si>
    <t>trubka smršťovací tenkostěnná bez lepidla GTI 19,0/9,5</t>
  </si>
  <si>
    <t>-1533038265</t>
  </si>
  <si>
    <t>"počet sloupů*1m smrštovací trubky</t>
  </si>
  <si>
    <t>27*1</t>
  </si>
  <si>
    <t>RMAT0006</t>
  </si>
  <si>
    <t>SVORKA PRIPOJOVACI NEREZ</t>
  </si>
  <si>
    <t>-1083638199</t>
  </si>
  <si>
    <t>"počet sloupů</t>
  </si>
  <si>
    <t>210801311</t>
  </si>
  <si>
    <t>Montáž izolovaných vodičů měděných do 1 kV bez ukončení uložených volně plných nebo laněných s PVC pláštěm, bezhalogenových, ohniodolných (např. CY, CHAH-V) průřezu žíly 1,5 až 16 mm2</t>
  </si>
  <si>
    <t>2088207730</t>
  </si>
  <si>
    <t>https://podminky.urs.cz/item/CS_URS_2025_01/210801311</t>
  </si>
  <si>
    <t>"počet sloupů*délka vodiče</t>
  </si>
  <si>
    <t>71</t>
  </si>
  <si>
    <t>34141029</t>
  </si>
  <si>
    <t>vodič propojovací flexibilní jádro Cu lanované izolace PVC 450/750V (H07V-K) 1x16mm2</t>
  </si>
  <si>
    <t>-1149290462</t>
  </si>
  <si>
    <t>27*1,15 "Přepočtené koeficientem množství</t>
  </si>
  <si>
    <t>220271601</t>
  </si>
  <si>
    <t>Ukončení vodičů a lan včetně odizolování, montáže kabelových ok, odmontování krytů svorkovnice, zapojení na svorku, označení a vyzkoušení do průřezu 16 mm2</t>
  </si>
  <si>
    <t>625022718</t>
  </si>
  <si>
    <t>https://podminky.urs.cz/item/CS_URS_2025_01/220271601</t>
  </si>
  <si>
    <t>73</t>
  </si>
  <si>
    <t>34567030</t>
  </si>
  <si>
    <t>oko kabelové Cu lisovací lehčené 16x8</t>
  </si>
  <si>
    <t>2101278420</t>
  </si>
  <si>
    <t>742110021</t>
  </si>
  <si>
    <t>Montáž trubek elektroinstalačních plastových tuhých pro vnější rozvody uložených volně na příchytky</t>
  </si>
  <si>
    <t>1539619547</t>
  </si>
  <si>
    <t>https://podminky.urs.cz/item/CS_URS_2025_01/742110021</t>
  </si>
  <si>
    <t>"Trubka pro ochranu kabelu na betonovém sloupu</t>
  </si>
  <si>
    <t>75</t>
  </si>
  <si>
    <t>RMAT0002</t>
  </si>
  <si>
    <t>trubka elektroinstalační mechanická odolnost 1250N/5cm; mechanická ochrana IK09; UV stabilní; bezhalogenový materiál; teplotní odolnost -45...90°C; vnější průměr 50mm</t>
  </si>
  <si>
    <t>-1098532333</t>
  </si>
  <si>
    <t>3*1,05 "Přepočtené koeficientem množství</t>
  </si>
  <si>
    <t>RMAT0012</t>
  </si>
  <si>
    <t>Nerezová bandipáska + zámky</t>
  </si>
  <si>
    <t>442971827</t>
  </si>
  <si>
    <t>210191581-R</t>
  </si>
  <si>
    <t>Montáž skříní na stožár bez zapojení vodičů</t>
  </si>
  <si>
    <t>-802361727</t>
  </si>
  <si>
    <t>"Montáž MX1 na betonovém sloupě U1d</t>
  </si>
  <si>
    <t>RMAT0003</t>
  </si>
  <si>
    <t>skříň smc na stožár uchycení na bandipásky</t>
  </si>
  <si>
    <t>1802353611</t>
  </si>
  <si>
    <t>RMAT0008</t>
  </si>
  <si>
    <t>Svorka zemnění 2x50</t>
  </si>
  <si>
    <t>664516209</t>
  </si>
  <si>
    <t>RMAT0009</t>
  </si>
  <si>
    <t>Uzemňovací svorka PE7</t>
  </si>
  <si>
    <t>-605523595</t>
  </si>
  <si>
    <t>RMAT0010</t>
  </si>
  <si>
    <t>Pojistka E14 pro světla na betonovém sloupě</t>
  </si>
  <si>
    <t>210255830</t>
  </si>
  <si>
    <t>RMAT0011</t>
  </si>
  <si>
    <t>Pojistkový odpojovač pro světla na betonovém sloupě</t>
  </si>
  <si>
    <t>-562473848</t>
  </si>
  <si>
    <t>887454704</t>
  </si>
  <si>
    <t>RMAT0013</t>
  </si>
  <si>
    <t>Pojistkový odpojovač Ie 63A</t>
  </si>
  <si>
    <t>-200682166</t>
  </si>
  <si>
    <t>RMAT0014</t>
  </si>
  <si>
    <t>Válcová pojistka Ie 16A, gG</t>
  </si>
  <si>
    <t>-1875611694</t>
  </si>
  <si>
    <t>210280224</t>
  </si>
  <si>
    <t>Měření zemních odporů zemnicí sítě délky pásku přes 500 do 1000 m</t>
  </si>
  <si>
    <t>1674515853</t>
  </si>
  <si>
    <t>https://podminky.urs.cz/item/CS_URS_2025_01/210280224</t>
  </si>
  <si>
    <t>210280351</t>
  </si>
  <si>
    <t>Zkoušky vodičů a kabelů izolačních kabelů silových do 1 kV, počtu a průřezu žil do 4x25 mm2</t>
  </si>
  <si>
    <t>2099195737</t>
  </si>
  <si>
    <t>https://podminky.urs.cz/item/CS_URS_2025_01/210280351</t>
  </si>
  <si>
    <t xml:space="preserve">"počet napájených sloupů včetně 4 původních </t>
  </si>
  <si>
    <t>210280712</t>
  </si>
  <si>
    <t>Zkoušky a prohlídky osvětlovacího zařízení měření intenzity osvětlení</t>
  </si>
  <si>
    <t>617190698</t>
  </si>
  <si>
    <t>https://podminky.urs.cz/item/CS_URS_2025_01/210280712</t>
  </si>
  <si>
    <t>VRN</t>
  </si>
  <si>
    <t>Vedlejší rozpočtové náklady</t>
  </si>
  <si>
    <t>VRN.</t>
  </si>
  <si>
    <t>89</t>
  </si>
  <si>
    <t>RKON0003</t>
  </si>
  <si>
    <t>Zajištění beznapěťového stavu dotčených částí el. instalace dle platných provozních předpisů a legislativy</t>
  </si>
  <si>
    <t>1024</t>
  </si>
  <si>
    <t>-204828642</t>
  </si>
  <si>
    <t>RKON0001</t>
  </si>
  <si>
    <t>Přepojení rozvodu VO, provizorní provoz, rozfázování VO, provedení kontrolních měření, součinnost se správcem VO</t>
  </si>
  <si>
    <t>h</t>
  </si>
  <si>
    <t>1740038786</t>
  </si>
  <si>
    <t>"dva lidi po pět dní</t>
  </si>
  <si>
    <t>2*8*5</t>
  </si>
  <si>
    <t>RKON0002</t>
  </si>
  <si>
    <t>Jednání se správci cizích sítí</t>
  </si>
  <si>
    <t>-254132666</t>
  </si>
  <si>
    <t>210280003</t>
  </si>
  <si>
    <t>Zkoušky a prohlídky elektrických rozvodů a zařízení celková prohlídka, zkoušení, měření a vyhotovení revizní zprávy pro objem montážních prací přes 500 do 1000 tisíc Kč</t>
  </si>
  <si>
    <t>-1783564151</t>
  </si>
  <si>
    <t>https://podminky.urs.cz/item/CS_URS_2025_01/210280003</t>
  </si>
  <si>
    <t>93</t>
  </si>
  <si>
    <t>210280211</t>
  </si>
  <si>
    <t>Měření zemních odporů zemniče prvního nebo samostatného</t>
  </si>
  <si>
    <t>4960205</t>
  </si>
  <si>
    <t>https://podminky.urs.cz/item/CS_URS_2025_01/210280211</t>
  </si>
  <si>
    <t>"Zemní odpor v rozvaděči RVO</t>
  </si>
  <si>
    <t>210280215</t>
  </si>
  <si>
    <t>Měření zemních odporů zemniče Příplatek k ceně za každý další zemnič v síti</t>
  </si>
  <si>
    <t>-480659552</t>
  </si>
  <si>
    <t>https://podminky.urs.cz/item/CS_URS_2025_01/210280215</t>
  </si>
  <si>
    <t xml:space="preserve">"počet všech sloupu včetně 4 původních </t>
  </si>
  <si>
    <t>95</t>
  </si>
  <si>
    <t>210292022</t>
  </si>
  <si>
    <t>Manipulace na stávajícím vedení vypnutí vedení (hlavním spínačem) se zajištěním proti nedovolenému zapnutí, s vyzkoušením vypnutého stavu vedení, zavěšením výstražné tabulky na zapínací mechanizmus (přístroj) s pozdějším opětovným zapnutím</t>
  </si>
  <si>
    <t>70719231</t>
  </si>
  <si>
    <t>https://podminky.urs.cz/item/CS_URS_2025_01/210292022</t>
  </si>
  <si>
    <t>049303000</t>
  </si>
  <si>
    <t>Náklady vzniklé v souvislosti s předáním stavby</t>
  </si>
  <si>
    <t>-494628861</t>
  </si>
  <si>
    <t>https://podminky.urs.cz/item/CS_URS_2025_01/049303000</t>
  </si>
  <si>
    <t>97</t>
  </si>
  <si>
    <t>092203000</t>
  </si>
  <si>
    <t>Náklady na zaškolení</t>
  </si>
  <si>
    <t>…</t>
  </si>
  <si>
    <t>-87956769</t>
  </si>
  <si>
    <t>https://podminky.urs.cz/item/CS_URS_2025_01/092203000</t>
  </si>
  <si>
    <t>013254000</t>
  </si>
  <si>
    <t>Dokumentace skutečného provedení stavby</t>
  </si>
  <si>
    <t>-997954618</t>
  </si>
  <si>
    <t>https://podminky.urs.cz/item/CS_URS_2025_01/013254000</t>
  </si>
  <si>
    <t>012444000</t>
  </si>
  <si>
    <t>Geodetické měření skutečného provedení stavby</t>
  </si>
  <si>
    <t>-436615678</t>
  </si>
  <si>
    <t>https://podminky.urs.cz/item/CS_URS_2025_01/012444000</t>
  </si>
  <si>
    <t>010001000</t>
  </si>
  <si>
    <t>Průzkumné, zeměměřičské a projektové práce</t>
  </si>
  <si>
    <t>-1273250333</t>
  </si>
  <si>
    <t>https://podminky.urs.cz/item/CS_URS_2025_01/010001000</t>
  </si>
  <si>
    <t>101</t>
  </si>
  <si>
    <t>031002000</t>
  </si>
  <si>
    <t>Související (přípravné) práce pro zařízení staveniště</t>
  </si>
  <si>
    <t>-1873948395</t>
  </si>
  <si>
    <t>https://podminky.urs.cz/item/CS_URS_2025_01/031002000</t>
  </si>
  <si>
    <t>039002000</t>
  </si>
  <si>
    <t>Zrušení zařízení staveniště</t>
  </si>
  <si>
    <t>1614351324</t>
  </si>
  <si>
    <t>https://podminky.urs.cz/item/CS_URS_2025_01/039002000</t>
  </si>
  <si>
    <t>103</t>
  </si>
  <si>
    <t>460010024</t>
  </si>
  <si>
    <t>Vytyčení trasy vedení kabelového (podzemního) v zastavěném prostoru</t>
  </si>
  <si>
    <t>km</t>
  </si>
  <si>
    <t>1019841726</t>
  </si>
  <si>
    <t>https://podminky.urs.cz/item/CS_URS_2024_02/460010024</t>
  </si>
  <si>
    <t>"Délka trasy</t>
  </si>
  <si>
    <t>1091/1000</t>
  </si>
  <si>
    <t>460010025</t>
  </si>
  <si>
    <t>Vytyčení trasy inženýrských sítí v zastavěném prostoru</t>
  </si>
  <si>
    <t>1594550719</t>
  </si>
  <si>
    <t>https://podminky.urs.cz/item/CS_URS_2024_02/460010025</t>
  </si>
  <si>
    <t>105</t>
  </si>
  <si>
    <t>460061141</t>
  </si>
  <si>
    <t>Zabezpečení výkopu a objektů ocelové mobilní oplocení výšky do 1,5 m zřízení</t>
  </si>
  <si>
    <t>-367197528</t>
  </si>
  <si>
    <t>https://podminky.urs.cz/item/CS_URS_2024_02/460061141</t>
  </si>
  <si>
    <t>"Délka vykopových tras</t>
  </si>
  <si>
    <t>460061142</t>
  </si>
  <si>
    <t>Zabezpečení výkopu a objektů ocelové mobilní oplocení výšky do 1,5 m odstranění</t>
  </si>
  <si>
    <t>14932680</t>
  </si>
  <si>
    <t>https://podminky.urs.cz/item/CS_URS_2024_02/460061142</t>
  </si>
  <si>
    <t>107</t>
  </si>
  <si>
    <t>RKON0005</t>
  </si>
  <si>
    <t>Dočasné dopravní značení vč. vypracování PD DDZ</t>
  </si>
  <si>
    <t>1270630689</t>
  </si>
  <si>
    <t>"POPIS:</t>
  </si>
  <si>
    <t>"Zřízení a instalace dočasné dopravní značení vč. vypracování projektu dočasného dopravního značení, projednání a schválení s komisí.</t>
  </si>
  <si>
    <t>"Součástí prací je zajištění provozu zařízení pro dočasné dopravní značení,</t>
  </si>
  <si>
    <t>" osazení dopravních značek a jejich udržování v řádném stavu (údržba značení po dobu stavby), demontáž+uvedení dopravního značení do původního stav</t>
  </si>
  <si>
    <t>"Dokumentace dočasného dopravního značení bude vypracována 2x v tištěné verzi a 2x v digitální verzi na CD.</t>
  </si>
  <si>
    <t>RKON0006</t>
  </si>
  <si>
    <t>Informační tabule (vyhotovení, umístění po dobu stavby, odstranění)</t>
  </si>
  <si>
    <t>1791684582</t>
  </si>
  <si>
    <t>"Zřízení, instalace a ukotvení informační tabule s informacemi o konkrétní stavbě vč. následné likvidace"</t>
  </si>
  <si>
    <t>109</t>
  </si>
  <si>
    <t>RKON0007</t>
  </si>
  <si>
    <t>Čištění komunikace po celou dobu realizace stavby</t>
  </si>
  <si>
    <t>-1867810723</t>
  </si>
  <si>
    <t>"Zajištění čištěná komunikací po celou dobu realiazce stavby</t>
  </si>
  <si>
    <t>RKON0008</t>
  </si>
  <si>
    <t>Vytýčení stavby geodetem</t>
  </si>
  <si>
    <t>1644078848</t>
  </si>
  <si>
    <t>"Předmětem je vytýčení stavby</t>
  </si>
  <si>
    <t>"Dokumentace vytýčení místa stavby bude ověřena odpovědným geodetem.</t>
  </si>
  <si>
    <t>"Dokumentace bude vyhotovena 2x v tištěné verzi a 2x v digitální verzi na CD.</t>
  </si>
  <si>
    <t>111</t>
  </si>
  <si>
    <t>RKON0009</t>
  </si>
  <si>
    <t>Ochrana zeleně, stromů, keřů proti poškození na území dotčeném stavbou</t>
  </si>
  <si>
    <t>1177893568</t>
  </si>
  <si>
    <t>RKON0010</t>
  </si>
  <si>
    <t>Ručně kopané sondy (v místě křížení potrubí plynu, kabelového vedení nn)</t>
  </si>
  <si>
    <t>-651969341</t>
  </si>
  <si>
    <t>113</t>
  </si>
  <si>
    <t>RKON0011</t>
  </si>
  <si>
    <t>Dočasné zajištění potrubí a kabelů ve výkopu, dočasné zajištění potrubí ve výkopu vč. předání sítí správcům</t>
  </si>
  <si>
    <t>-811019054</t>
  </si>
  <si>
    <t>"Zhotovitel zajistí ochranu a zajištění stávajících nebo nových kabelů a potrubí ve výkopu, proti jejich poškození nebo odcizení</t>
  </si>
  <si>
    <t>"vč. kontroly správcem o jejich zpětném zásypu vč. písemného dokladu, předání sítí zpět správcům sítě</t>
  </si>
  <si>
    <t>OST</t>
  </si>
  <si>
    <t>Ostatní</t>
  </si>
  <si>
    <t>RKON0012</t>
  </si>
  <si>
    <t>Zkoušky hutnění zajištěné specializovanou firmou</t>
  </si>
  <si>
    <t>262144</t>
  </si>
  <si>
    <t>-1951501439</t>
  </si>
  <si>
    <t>115</t>
  </si>
  <si>
    <t>RKON0013</t>
  </si>
  <si>
    <t>Zpětné předání dotčených inženýrských sítí správcům</t>
  </si>
  <si>
    <t>-950286626</t>
  </si>
  <si>
    <t>RKON0014</t>
  </si>
  <si>
    <t>Vyřízení záborů veřejných prostranství, prokopávek a ostatních povolení vč. úhrady veškerých poplatků</t>
  </si>
  <si>
    <t>Kpl</t>
  </si>
  <si>
    <t>-1961172577</t>
  </si>
  <si>
    <t>117</t>
  </si>
  <si>
    <t>RKON0015</t>
  </si>
  <si>
    <t>Zpracování fotodokumentace před, v průběhu a po dokončení stavby</t>
  </si>
  <si>
    <t>-1121954986</t>
  </si>
  <si>
    <t>"zhotovitel fotograficky zdokumentuje stavbu před, v průběhu a po dokončení</t>
  </si>
  <si>
    <t>"Zhotovitel bude pravidelně fotograficky dokumentovat postup prací, každou změnu a každý vyvstalý problém."</t>
  </si>
  <si>
    <t>"Zhotovitel bude vždy schopen tyto materiály předat v digitální podobě investrorovi stavby, technickému dozoru apod. "</t>
  </si>
  <si>
    <t>RKON0016</t>
  </si>
  <si>
    <t>Statické zajištění sloupů VO, NN v blízkosti stavby, zajištění základů plotů dotčených stavbou po dobu realizace stavby</t>
  </si>
  <si>
    <t>-1840324163</t>
  </si>
  <si>
    <t>"TECHNICKÁ ZPRÁVA jednotlivých objektů</t>
  </si>
  <si>
    <t>"SITUACE jednotlivých objektů</t>
  </si>
  <si>
    <t>"Pro zajištění sloupu vedení zhotovitel zpracuje dílenskou dokumentaci a projedná zajištění s vlastníkem zařízení.</t>
  </si>
  <si>
    <t>119</t>
  </si>
  <si>
    <t>RKON0017</t>
  </si>
  <si>
    <t>Pasportizace, monitoring objektů v průběhu stavby</t>
  </si>
  <si>
    <t>1859522772</t>
  </si>
  <si>
    <t>VRN.1 - Stezka pro chodce a cyklisty Ameryka - Ostatní uznatelné náklady</t>
  </si>
  <si>
    <t>VN - Vedlejší náklady</t>
  </si>
  <si>
    <t>VN</t>
  </si>
  <si>
    <t>Vedlejší náklady</t>
  </si>
  <si>
    <t>00523102</t>
  </si>
  <si>
    <t>Zajištění všech požadovaných zkoušek, nezávislou laboratoří</t>
  </si>
  <si>
    <t>Soubor</t>
  </si>
  <si>
    <t>-23162579</t>
  </si>
  <si>
    <t>012203000</t>
  </si>
  <si>
    <t>Geodetické práce při provádění stavby - vytýčení stavby</t>
  </si>
  <si>
    <t>-1705461579</t>
  </si>
  <si>
    <t>04</t>
  </si>
  <si>
    <t>Mimostaveništní doprava</t>
  </si>
  <si>
    <t>%</t>
  </si>
  <si>
    <t>-1170639265</t>
  </si>
  <si>
    <t>Silniční provoz</t>
  </si>
  <si>
    <t>584349107</t>
  </si>
  <si>
    <t>005111021R</t>
  </si>
  <si>
    <t>Vytyčení inženýrských sítí</t>
  </si>
  <si>
    <t>...</t>
  </si>
  <si>
    <t>-912131662</t>
  </si>
  <si>
    <t>012403000</t>
  </si>
  <si>
    <t>Geometrický plán</t>
  </si>
  <si>
    <t>1672529188</t>
  </si>
  <si>
    <t>1322141369</t>
  </si>
  <si>
    <t>00523_01</t>
  </si>
  <si>
    <t>Havarijní a povodňový plán</t>
  </si>
  <si>
    <t>-271958440</t>
  </si>
  <si>
    <t>VRN.2 - Stezka pro chodce a cyklisty Ameryka - Ostatní neuznatelné náklady</t>
  </si>
  <si>
    <t>012303000</t>
  </si>
  <si>
    <t>Geodetické práce po výstavbě - skutečného provedení</t>
  </si>
  <si>
    <t>576573501</t>
  </si>
  <si>
    <t>034403000</t>
  </si>
  <si>
    <t>Dopravní značení na staveništi</t>
  </si>
  <si>
    <t>1910802217</t>
  </si>
  <si>
    <t>07</t>
  </si>
  <si>
    <t>Zařízení staveniště</t>
  </si>
  <si>
    <t>460910385</t>
  </si>
  <si>
    <t>VRN.3 - Stezka pro chodce a cyklisty kolem ZŠ - Ostatní náklady</t>
  </si>
  <si>
    <t>ON - Ostatní náklady</t>
  </si>
  <si>
    <t>00511 R</t>
  </si>
  <si>
    <t>Geodetické práce</t>
  </si>
  <si>
    <t>005121 R</t>
  </si>
  <si>
    <t>005123 R</t>
  </si>
  <si>
    <t>Územní vlivy</t>
  </si>
  <si>
    <t>ON</t>
  </si>
  <si>
    <t>Ostatní náklady</t>
  </si>
  <si>
    <t>005211020R</t>
  </si>
  <si>
    <t>Ochrana stávaj. inženýrských sítí na staveništi</t>
  </si>
  <si>
    <t>005211030R</t>
  </si>
  <si>
    <t>Dočasná dopravní opatření</t>
  </si>
  <si>
    <t>005211080R</t>
  </si>
  <si>
    <t>Bezpečnostní a hygienická opatření na staveništi</t>
  </si>
  <si>
    <t>005241010R</t>
  </si>
  <si>
    <t>Dokumentace skutečného provedení</t>
  </si>
  <si>
    <t>ON1</t>
  </si>
  <si>
    <t>Zajištění všech požadovaných zkoušek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</si>
</sst>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68051121" TargetMode="External" /><Relationship Id="rId2" Type="http://schemas.openxmlformats.org/officeDocument/2006/relationships/hyperlink" Target="https://podminky.urs.cz/item/CS_URS_2025_01/469972111" TargetMode="External" /><Relationship Id="rId3" Type="http://schemas.openxmlformats.org/officeDocument/2006/relationships/hyperlink" Target="https://podminky.urs.cz/item/CS_URS_2025_01/469972121" TargetMode="External" /><Relationship Id="rId4" Type="http://schemas.openxmlformats.org/officeDocument/2006/relationships/hyperlink" Target="https://podminky.urs.cz/item/CS_URS_2025_01/469973111" TargetMode="External" /><Relationship Id="rId5" Type="http://schemas.openxmlformats.org/officeDocument/2006/relationships/hyperlink" Target="https://podminky.urs.cz/item/CS_URS_2025_01/121151113" TargetMode="External" /><Relationship Id="rId6" Type="http://schemas.openxmlformats.org/officeDocument/2006/relationships/hyperlink" Target="https://podminky.urs.cz/item/CS_URS_2025_01/131213131" TargetMode="External" /><Relationship Id="rId7" Type="http://schemas.openxmlformats.org/officeDocument/2006/relationships/hyperlink" Target="https://podminky.urs.cz/item/CS_URS_2025_01/132251104" TargetMode="External" /><Relationship Id="rId8" Type="http://schemas.openxmlformats.org/officeDocument/2006/relationships/hyperlink" Target="https://podminky.urs.cz/item/CS_URS_2025_01/162751117" TargetMode="External" /><Relationship Id="rId9" Type="http://schemas.openxmlformats.org/officeDocument/2006/relationships/hyperlink" Target="https://podminky.urs.cz/item/CS_URS_2025_01/162751119" TargetMode="External" /><Relationship Id="rId10" Type="http://schemas.openxmlformats.org/officeDocument/2006/relationships/hyperlink" Target="https://podminky.urs.cz/item/CS_URS_2025_01/171201221" TargetMode="External" /><Relationship Id="rId11" Type="http://schemas.openxmlformats.org/officeDocument/2006/relationships/hyperlink" Target="https://podminky.urs.cz/item/CS_URS_2025_01/174111101" TargetMode="External" /><Relationship Id="rId12" Type="http://schemas.openxmlformats.org/officeDocument/2006/relationships/hyperlink" Target="https://podminky.urs.cz/item/CS_URS_2025_01/181351103" TargetMode="External" /><Relationship Id="rId13" Type="http://schemas.openxmlformats.org/officeDocument/2006/relationships/hyperlink" Target="https://podminky.urs.cz/item/CS_URS_2025_01/181411131" TargetMode="External" /><Relationship Id="rId14" Type="http://schemas.openxmlformats.org/officeDocument/2006/relationships/hyperlink" Target="https://podminky.urs.cz/item/CS_URS_2025_01/174111102" TargetMode="External" /><Relationship Id="rId15" Type="http://schemas.openxmlformats.org/officeDocument/2006/relationships/hyperlink" Target="https://podminky.urs.cz/item/CS_URS_2025_01/273313811" TargetMode="External" /><Relationship Id="rId16" Type="http://schemas.openxmlformats.org/officeDocument/2006/relationships/hyperlink" Target="https://podminky.urs.cz/item/CS_URS_2025_01/274352221" TargetMode="External" /><Relationship Id="rId17" Type="http://schemas.openxmlformats.org/officeDocument/2006/relationships/hyperlink" Target="https://podminky.urs.cz/item/CS_URS_2025_01/274352222" TargetMode="External" /><Relationship Id="rId18" Type="http://schemas.openxmlformats.org/officeDocument/2006/relationships/hyperlink" Target="https://podminky.urs.cz/item/CS_URS_2025_01/275313811" TargetMode="External" /><Relationship Id="rId19" Type="http://schemas.openxmlformats.org/officeDocument/2006/relationships/hyperlink" Target="https://podminky.urs.cz/item/CS_URS_2025_01/451573111" TargetMode="External" /><Relationship Id="rId20" Type="http://schemas.openxmlformats.org/officeDocument/2006/relationships/hyperlink" Target="https://podminky.urs.cz/item/CS_URS_2025_01/218100001" TargetMode="External" /><Relationship Id="rId21" Type="http://schemas.openxmlformats.org/officeDocument/2006/relationships/hyperlink" Target="https://podminky.urs.cz/item/CS_URS_2025_01/218100096" TargetMode="External" /><Relationship Id="rId22" Type="http://schemas.openxmlformats.org/officeDocument/2006/relationships/hyperlink" Target="https://podminky.urs.cz/item/CS_URS_2025_01/218202010" TargetMode="External" /><Relationship Id="rId23" Type="http://schemas.openxmlformats.org/officeDocument/2006/relationships/hyperlink" Target="https://podminky.urs.cz/item/CS_URS_2025_01/218204002" TargetMode="External" /><Relationship Id="rId24" Type="http://schemas.openxmlformats.org/officeDocument/2006/relationships/hyperlink" Target="https://podminky.urs.cz/item/CS_URS_2025_01/218204201" TargetMode="External" /><Relationship Id="rId25" Type="http://schemas.openxmlformats.org/officeDocument/2006/relationships/hyperlink" Target="https://podminky.urs.cz/item/CS_URS_2025_01/218812011" TargetMode="External" /><Relationship Id="rId26" Type="http://schemas.openxmlformats.org/officeDocument/2006/relationships/hyperlink" Target="https://podminky.urs.cz/item/CS_URS_2025_01/210040741" TargetMode="External" /><Relationship Id="rId27" Type="http://schemas.openxmlformats.org/officeDocument/2006/relationships/hyperlink" Target="https://podminky.urs.cz/item/CS_URS_2025_01/210040751" TargetMode="External" /><Relationship Id="rId28" Type="http://schemas.openxmlformats.org/officeDocument/2006/relationships/hyperlink" Target="https://podminky.urs.cz/item/CS_URS_2025_01/210040761" TargetMode="External" /><Relationship Id="rId29" Type="http://schemas.openxmlformats.org/officeDocument/2006/relationships/hyperlink" Target="https://podminky.urs.cz/item/CS_URS_2025_01/210040771" TargetMode="External" /><Relationship Id="rId30" Type="http://schemas.openxmlformats.org/officeDocument/2006/relationships/hyperlink" Target="https://podminky.urs.cz/item/CS_URS_2025_01/210100001" TargetMode="External" /><Relationship Id="rId31" Type="http://schemas.openxmlformats.org/officeDocument/2006/relationships/hyperlink" Target="https://podminky.urs.cz/item/CS_URS_2025_01/210100003" TargetMode="External" /><Relationship Id="rId32" Type="http://schemas.openxmlformats.org/officeDocument/2006/relationships/hyperlink" Target="https://podminky.urs.cz/item/CS_URS_2025_01/210100151" TargetMode="External" /><Relationship Id="rId33" Type="http://schemas.openxmlformats.org/officeDocument/2006/relationships/hyperlink" Target="https://podminky.urs.cz/item/CS_URS_2025_01/210203901" TargetMode="External" /><Relationship Id="rId34" Type="http://schemas.openxmlformats.org/officeDocument/2006/relationships/hyperlink" Target="https://podminky.urs.cz/item/CS_URS_2025_01/210204011" TargetMode="External" /><Relationship Id="rId35" Type="http://schemas.openxmlformats.org/officeDocument/2006/relationships/hyperlink" Target="https://podminky.urs.cz/item/CS_URS_2025_01/210204201" TargetMode="External" /><Relationship Id="rId36" Type="http://schemas.openxmlformats.org/officeDocument/2006/relationships/hyperlink" Target="https://podminky.urs.cz/item/CS_URS_2025_01/210812011" TargetMode="External" /><Relationship Id="rId37" Type="http://schemas.openxmlformats.org/officeDocument/2006/relationships/hyperlink" Target="https://podminky.urs.cz/item/CS_URS_2025_01/210812035" TargetMode="External" /><Relationship Id="rId38" Type="http://schemas.openxmlformats.org/officeDocument/2006/relationships/hyperlink" Target="https://podminky.urs.cz/item/CS_URS_2025_01/210950202" TargetMode="External" /><Relationship Id="rId39" Type="http://schemas.openxmlformats.org/officeDocument/2006/relationships/hyperlink" Target="https://podminky.urs.cz/item/CS_URS_2025_01/460671113" TargetMode="External" /><Relationship Id="rId40" Type="http://schemas.openxmlformats.org/officeDocument/2006/relationships/hyperlink" Target="https://podminky.urs.cz/item/CS_URS_2025_01/460791214" TargetMode="External" /><Relationship Id="rId41" Type="http://schemas.openxmlformats.org/officeDocument/2006/relationships/hyperlink" Target="https://podminky.urs.cz/item/CS_URS_2025_01/210220020" TargetMode="External" /><Relationship Id="rId42" Type="http://schemas.openxmlformats.org/officeDocument/2006/relationships/hyperlink" Target="https://podminky.urs.cz/item/CS_URS_2025_01/210220022" TargetMode="External" /><Relationship Id="rId43" Type="http://schemas.openxmlformats.org/officeDocument/2006/relationships/hyperlink" Target="https://podminky.urs.cz/item/CS_URS_2025_01/210801311" TargetMode="External" /><Relationship Id="rId44" Type="http://schemas.openxmlformats.org/officeDocument/2006/relationships/hyperlink" Target="https://podminky.urs.cz/item/CS_URS_2025_01/220271601" TargetMode="External" /><Relationship Id="rId45" Type="http://schemas.openxmlformats.org/officeDocument/2006/relationships/hyperlink" Target="https://podminky.urs.cz/item/CS_URS_2025_01/742110021" TargetMode="External" /><Relationship Id="rId46" Type="http://schemas.openxmlformats.org/officeDocument/2006/relationships/hyperlink" Target="https://podminky.urs.cz/item/CS_URS_2025_01/210280224" TargetMode="External" /><Relationship Id="rId47" Type="http://schemas.openxmlformats.org/officeDocument/2006/relationships/hyperlink" Target="https://podminky.urs.cz/item/CS_URS_2025_01/210280351" TargetMode="External" /><Relationship Id="rId48" Type="http://schemas.openxmlformats.org/officeDocument/2006/relationships/hyperlink" Target="https://podminky.urs.cz/item/CS_URS_2025_01/210280712" TargetMode="External" /><Relationship Id="rId49" Type="http://schemas.openxmlformats.org/officeDocument/2006/relationships/hyperlink" Target="https://podminky.urs.cz/item/CS_URS_2025_01/210280003" TargetMode="External" /><Relationship Id="rId50" Type="http://schemas.openxmlformats.org/officeDocument/2006/relationships/hyperlink" Target="https://podminky.urs.cz/item/CS_URS_2025_01/210280211" TargetMode="External" /><Relationship Id="rId51" Type="http://schemas.openxmlformats.org/officeDocument/2006/relationships/hyperlink" Target="https://podminky.urs.cz/item/CS_URS_2025_01/210280215" TargetMode="External" /><Relationship Id="rId52" Type="http://schemas.openxmlformats.org/officeDocument/2006/relationships/hyperlink" Target="https://podminky.urs.cz/item/CS_URS_2025_01/210292022" TargetMode="External" /><Relationship Id="rId53" Type="http://schemas.openxmlformats.org/officeDocument/2006/relationships/hyperlink" Target="https://podminky.urs.cz/item/CS_URS_2025_01/049303000" TargetMode="External" /><Relationship Id="rId54" Type="http://schemas.openxmlformats.org/officeDocument/2006/relationships/hyperlink" Target="https://podminky.urs.cz/item/CS_URS_2025_01/092203000" TargetMode="External" /><Relationship Id="rId55" Type="http://schemas.openxmlformats.org/officeDocument/2006/relationships/hyperlink" Target="https://podminky.urs.cz/item/CS_URS_2025_01/013254000" TargetMode="External" /><Relationship Id="rId56" Type="http://schemas.openxmlformats.org/officeDocument/2006/relationships/hyperlink" Target="https://podminky.urs.cz/item/CS_URS_2025_01/012444000" TargetMode="External" /><Relationship Id="rId57" Type="http://schemas.openxmlformats.org/officeDocument/2006/relationships/hyperlink" Target="https://podminky.urs.cz/item/CS_URS_2025_01/010001000" TargetMode="External" /><Relationship Id="rId58" Type="http://schemas.openxmlformats.org/officeDocument/2006/relationships/hyperlink" Target="https://podminky.urs.cz/item/CS_URS_2025_01/031002000" TargetMode="External" /><Relationship Id="rId59" Type="http://schemas.openxmlformats.org/officeDocument/2006/relationships/hyperlink" Target="https://podminky.urs.cz/item/CS_URS_2025_01/039002000" TargetMode="External" /><Relationship Id="rId60" Type="http://schemas.openxmlformats.org/officeDocument/2006/relationships/hyperlink" Target="https://podminky.urs.cz/item/CS_URS_2024_02/460010024" TargetMode="External" /><Relationship Id="rId61" Type="http://schemas.openxmlformats.org/officeDocument/2006/relationships/hyperlink" Target="https://podminky.urs.cz/item/CS_URS_2024_02/460010025" TargetMode="External" /><Relationship Id="rId62" Type="http://schemas.openxmlformats.org/officeDocument/2006/relationships/hyperlink" Target="https://podminky.urs.cz/item/CS_URS_2024_02/460061141" TargetMode="External" /><Relationship Id="rId63" Type="http://schemas.openxmlformats.org/officeDocument/2006/relationships/hyperlink" Target="https://podminky.urs.cz/item/CS_URS_2024_02/460061142" TargetMode="External" /><Relationship Id="rId64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7162" TargetMode="External" /><Relationship Id="rId2" Type="http://schemas.openxmlformats.org/officeDocument/2006/relationships/hyperlink" Target="https://podminky.urs.cz/item/CS_URS_2023_01/121103111" TargetMode="External" /><Relationship Id="rId3" Type="http://schemas.openxmlformats.org/officeDocument/2006/relationships/hyperlink" Target="https://podminky.urs.cz/item/CS_URS_2023_01/162206113" TargetMode="External" /><Relationship Id="rId4" Type="http://schemas.openxmlformats.org/officeDocument/2006/relationships/hyperlink" Target="https://podminky.urs.cz/item/CS_URS_2023_01/451573111" TargetMode="External" /><Relationship Id="rId5" Type="http://schemas.openxmlformats.org/officeDocument/2006/relationships/hyperlink" Target="https://podminky.urs.cz/item/CS_URS_2023_01/175151101" TargetMode="External" /><Relationship Id="rId6" Type="http://schemas.openxmlformats.org/officeDocument/2006/relationships/hyperlink" Target="https://podminky.urs.cz/item/CS_URS_2023_01/174101103" TargetMode="External" /><Relationship Id="rId7" Type="http://schemas.openxmlformats.org/officeDocument/2006/relationships/hyperlink" Target="https://podminky.urs.cz/item/CS_URS_2023_01/111212362" TargetMode="External" /><Relationship Id="rId8" Type="http://schemas.openxmlformats.org/officeDocument/2006/relationships/hyperlink" Target="https://podminky.urs.cz/item/CS_URS_2023_01/120951123" TargetMode="External" /><Relationship Id="rId9" Type="http://schemas.openxmlformats.org/officeDocument/2006/relationships/hyperlink" Target="https://podminky.urs.cz/item/CS_URS_2021_02/339921114" TargetMode="External" /><Relationship Id="rId10" Type="http://schemas.openxmlformats.org/officeDocument/2006/relationships/hyperlink" Target="https://podminky.urs.cz/item/CS_URS_2023_01/564851111" TargetMode="External" /><Relationship Id="rId11" Type="http://schemas.openxmlformats.org/officeDocument/2006/relationships/hyperlink" Target="https://podminky.urs.cz/item/CS_URS_2023_01/596211213" TargetMode="External" /><Relationship Id="rId12" Type="http://schemas.openxmlformats.org/officeDocument/2006/relationships/hyperlink" Target="https://podminky.urs.cz/item/CS_URS_2023_01/599141111" TargetMode="External" /><Relationship Id="rId13" Type="http://schemas.openxmlformats.org/officeDocument/2006/relationships/hyperlink" Target="https://podminky.urs.cz/item/CS_URS_2023_01/894812205" TargetMode="External" /><Relationship Id="rId14" Type="http://schemas.openxmlformats.org/officeDocument/2006/relationships/hyperlink" Target="https://podminky.urs.cz/item/CS_URS_2023_01/894812232" TargetMode="External" /><Relationship Id="rId15" Type="http://schemas.openxmlformats.org/officeDocument/2006/relationships/hyperlink" Target="https://podminky.urs.cz/item/CS_URS_2023_01/894812261" TargetMode="External" /><Relationship Id="rId16" Type="http://schemas.openxmlformats.org/officeDocument/2006/relationships/hyperlink" Target="https://podminky.urs.cz/item/CS_URS_2023_01/871355221" TargetMode="External" /><Relationship Id="rId17" Type="http://schemas.openxmlformats.org/officeDocument/2006/relationships/hyperlink" Target="https://podminky.urs.cz/item/CS_URS_2023_01/899722113" TargetMode="External" /><Relationship Id="rId18" Type="http://schemas.openxmlformats.org/officeDocument/2006/relationships/hyperlink" Target="https://podminky.urs.cz/item/CS_URS_2023_01/919735112" TargetMode="External" /><Relationship Id="rId19" Type="http://schemas.openxmlformats.org/officeDocument/2006/relationships/hyperlink" Target="https://podminky.urs.cz/item/CS_URS_2023_01/916111123" TargetMode="External" /><Relationship Id="rId20" Type="http://schemas.openxmlformats.org/officeDocument/2006/relationships/hyperlink" Target="https://podminky.urs.cz/item/CS_URS_2023_01/916131213" TargetMode="External" /><Relationship Id="rId21" Type="http://schemas.openxmlformats.org/officeDocument/2006/relationships/hyperlink" Target="https://podminky.urs.cz/item/CS_URS_2023_01/916131113" TargetMode="External" /><Relationship Id="rId22" Type="http://schemas.openxmlformats.org/officeDocument/2006/relationships/hyperlink" Target="https://podminky.urs.cz/item/CS_URS_2023_01/916231213" TargetMode="External" /><Relationship Id="rId23" Type="http://schemas.openxmlformats.org/officeDocument/2006/relationships/hyperlink" Target="https://podminky.urs.cz/item/CS_URS_2023_01/916991121" TargetMode="External" /><Relationship Id="rId24" Type="http://schemas.openxmlformats.org/officeDocument/2006/relationships/hyperlink" Target="https://podminky.urs.cz/item/CS_URS_2023_01/912211111" TargetMode="External" /><Relationship Id="rId25" Type="http://schemas.openxmlformats.org/officeDocument/2006/relationships/hyperlink" Target="https://podminky.urs.cz/item/CS_URS_2023_01/914511112" TargetMode="External" /><Relationship Id="rId26" Type="http://schemas.openxmlformats.org/officeDocument/2006/relationships/hyperlink" Target="https://podminky.urs.cz/item/CS_URS_2023_01/914111111" TargetMode="External" /><Relationship Id="rId27" Type="http://schemas.openxmlformats.org/officeDocument/2006/relationships/hyperlink" Target="https://podminky.urs.cz/item/CS_URS_2023_01/915311111" TargetMode="External" /><Relationship Id="rId28" Type="http://schemas.openxmlformats.org/officeDocument/2006/relationships/hyperlink" Target="https://podminky.urs.cz/item/CS_URS_2023_01/998223011" TargetMode="External" /><Relationship Id="rId29" Type="http://schemas.openxmlformats.org/officeDocument/2006/relationships/hyperlink" Target="https://podminky.urs.cz/item/CS_URS_2023_01/997241612" TargetMode="External" /><Relationship Id="rId30" Type="http://schemas.openxmlformats.org/officeDocument/2006/relationships/hyperlink" Target="https://podminky.urs.cz/item/CS_URS_2023_01/997321511" TargetMode="External" /><Relationship Id="rId31" Type="http://schemas.openxmlformats.org/officeDocument/2006/relationships/hyperlink" Target="https://podminky.urs.cz/item/CS_URS_2023_01/997321519" TargetMode="External" /><Relationship Id="rId32" Type="http://schemas.openxmlformats.org/officeDocument/2006/relationships/hyperlink" Target="https://podminky.urs.cz/item/CS_URS_2023_01/348942131" TargetMode="External" /><Relationship Id="rId3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62206113" TargetMode="External" /><Relationship Id="rId2" Type="http://schemas.openxmlformats.org/officeDocument/2006/relationships/hyperlink" Target="https://podminky.urs.cz/item/CS_URS_2021_02/182351133" TargetMode="External" /><Relationship Id="rId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1103" TargetMode="External" /><Relationship Id="rId2" Type="http://schemas.openxmlformats.org/officeDocument/2006/relationships/hyperlink" Target="https://podminky.urs.cz/item/CS_URS_2023_01/171251201" TargetMode="External" /><Relationship Id="rId3" Type="http://schemas.openxmlformats.org/officeDocument/2006/relationships/hyperlink" Target="https://podminky.urs.cz/item/CS_URS_2023_01/171201231" TargetMode="External" /><Relationship Id="rId4" Type="http://schemas.openxmlformats.org/officeDocument/2006/relationships/hyperlink" Target="https://podminky.urs.cz/item/CS_URS_2023_01/561081111" TargetMode="External" /><Relationship Id="rId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C2_25_00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Stezky pro chodce a cyklisty v Jablunkově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30. 4. 2025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ROUND(SUM(AS95:AS108),2)</f>
        <v>0</v>
      </c>
      <c r="AT94" s="115">
        <f>ROUND(SUM(AV94:AW94),2)</f>
        <v>0</v>
      </c>
      <c r="AU94" s="116">
        <f>ROUND(SUM(AU95:AU108),5)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ROUND(SUM(AZ95:AZ108),2)</f>
        <v>0</v>
      </c>
      <c r="BA94" s="115">
        <f>ROUND(SUM(BA95:BA108),2)</f>
        <v>0</v>
      </c>
      <c r="BB94" s="115">
        <f>ROUND(SUM(BB95:BB108),2)</f>
        <v>0</v>
      </c>
      <c r="BC94" s="115">
        <f>ROUND(SUM(BC95:BC108),2)</f>
        <v>0</v>
      </c>
      <c r="BD94" s="117">
        <f>ROUND(SUM(BD95:BD108),2)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24.7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001.1 - Stezka pro cho...'!J30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001.1 - Stezka pro cho...'!P119</f>
        <v>0</v>
      </c>
      <c r="AV95" s="129">
        <f>'SO 001.1 - Stezka pro cho...'!J33</f>
        <v>0</v>
      </c>
      <c r="AW95" s="129">
        <f>'SO 001.1 - Stezka pro cho...'!J34</f>
        <v>0</v>
      </c>
      <c r="AX95" s="129">
        <f>'SO 001.1 - Stezka pro cho...'!J35</f>
        <v>0</v>
      </c>
      <c r="AY95" s="129">
        <f>'SO 001.1 - Stezka pro cho...'!J36</f>
        <v>0</v>
      </c>
      <c r="AZ95" s="129">
        <f>'SO 001.1 - Stezka pro cho...'!F33</f>
        <v>0</v>
      </c>
      <c r="BA95" s="129">
        <f>'SO 001.1 - Stezka pro cho...'!F34</f>
        <v>0</v>
      </c>
      <c r="BB95" s="129">
        <f>'SO 001.1 - Stezka pro cho...'!F35</f>
        <v>0</v>
      </c>
      <c r="BC95" s="129">
        <f>'SO 001.1 - Stezka pro cho...'!F36</f>
        <v>0</v>
      </c>
      <c r="BD95" s="131">
        <f>'SO 001.1 - Stezka pro cho...'!F37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37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001.2 - Stezka pro cho...'!J30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'SO 001.2 - Stezka pro cho...'!P119</f>
        <v>0</v>
      </c>
      <c r="AV96" s="129">
        <f>'SO 001.2 - Stezka pro cho...'!J33</f>
        <v>0</v>
      </c>
      <c r="AW96" s="129">
        <f>'SO 001.2 - Stezka pro cho...'!J34</f>
        <v>0</v>
      </c>
      <c r="AX96" s="129">
        <f>'SO 001.2 - Stezka pro cho...'!J35</f>
        <v>0</v>
      </c>
      <c r="AY96" s="129">
        <f>'SO 001.2 - Stezka pro cho...'!J36</f>
        <v>0</v>
      </c>
      <c r="AZ96" s="129">
        <f>'SO 001.2 - Stezka pro cho...'!F33</f>
        <v>0</v>
      </c>
      <c r="BA96" s="129">
        <f>'SO 001.2 - Stezka pro cho...'!F34</f>
        <v>0</v>
      </c>
      <c r="BB96" s="129">
        <f>'SO 001.2 - Stezka pro cho...'!F35</f>
        <v>0</v>
      </c>
      <c r="BC96" s="129">
        <f>'SO 001.2 - Stezka pro cho...'!F36</f>
        <v>0</v>
      </c>
      <c r="BD96" s="131">
        <f>'SO 001.2 - Stezka pro cho...'!F37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24.75" customHeight="1">
      <c r="A97" s="120" t="s">
        <v>77</v>
      </c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100.1 - Stezka pro cho...'!J30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v>0</v>
      </c>
      <c r="AT97" s="129">
        <f>ROUND(SUM(AV97:AW97),2)</f>
        <v>0</v>
      </c>
      <c r="AU97" s="130">
        <f>'SO 100.1 - Stezka pro cho...'!P125</f>
        <v>0</v>
      </c>
      <c r="AV97" s="129">
        <f>'SO 100.1 - Stezka pro cho...'!J33</f>
        <v>0</v>
      </c>
      <c r="AW97" s="129">
        <f>'SO 100.1 - Stezka pro cho...'!J34</f>
        <v>0</v>
      </c>
      <c r="AX97" s="129">
        <f>'SO 100.1 - Stezka pro cho...'!J35</f>
        <v>0</v>
      </c>
      <c r="AY97" s="129">
        <f>'SO 100.1 - Stezka pro cho...'!J36</f>
        <v>0</v>
      </c>
      <c r="AZ97" s="129">
        <f>'SO 100.1 - Stezka pro cho...'!F33</f>
        <v>0</v>
      </c>
      <c r="BA97" s="129">
        <f>'SO 100.1 - Stezka pro cho...'!F34</f>
        <v>0</v>
      </c>
      <c r="BB97" s="129">
        <f>'SO 100.1 - Stezka pro cho...'!F35</f>
        <v>0</v>
      </c>
      <c r="BC97" s="129">
        <f>'SO 100.1 - Stezka pro cho...'!F36</f>
        <v>0</v>
      </c>
      <c r="BD97" s="131">
        <f>'SO 100.1 - Stezka pro cho...'!F37</f>
        <v>0</v>
      </c>
      <c r="BE97" s="7"/>
      <c r="BT97" s="132" t="s">
        <v>81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7" customFormat="1" ht="24.75" customHeight="1">
      <c r="A98" s="120" t="s">
        <v>77</v>
      </c>
      <c r="B98" s="121"/>
      <c r="C98" s="122"/>
      <c r="D98" s="123" t="s">
        <v>90</v>
      </c>
      <c r="E98" s="123"/>
      <c r="F98" s="123"/>
      <c r="G98" s="123"/>
      <c r="H98" s="123"/>
      <c r="I98" s="124"/>
      <c r="J98" s="123" t="s">
        <v>91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100.2 - Stezka pro cho...'!J30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80</v>
      </c>
      <c r="AR98" s="127"/>
      <c r="AS98" s="128">
        <v>0</v>
      </c>
      <c r="AT98" s="129">
        <f>ROUND(SUM(AV98:AW98),2)</f>
        <v>0</v>
      </c>
      <c r="AU98" s="130">
        <f>'SO 100.2 - Stezka pro cho...'!P118</f>
        <v>0</v>
      </c>
      <c r="AV98" s="129">
        <f>'SO 100.2 - Stezka pro cho...'!J33</f>
        <v>0</v>
      </c>
      <c r="AW98" s="129">
        <f>'SO 100.2 - Stezka pro cho...'!J34</f>
        <v>0</v>
      </c>
      <c r="AX98" s="129">
        <f>'SO 100.2 - Stezka pro cho...'!J35</f>
        <v>0</v>
      </c>
      <c r="AY98" s="129">
        <f>'SO 100.2 - Stezka pro cho...'!J36</f>
        <v>0</v>
      </c>
      <c r="AZ98" s="129">
        <f>'SO 100.2 - Stezka pro cho...'!F33</f>
        <v>0</v>
      </c>
      <c r="BA98" s="129">
        <f>'SO 100.2 - Stezka pro cho...'!F34</f>
        <v>0</v>
      </c>
      <c r="BB98" s="129">
        <f>'SO 100.2 - Stezka pro cho...'!F35</f>
        <v>0</v>
      </c>
      <c r="BC98" s="129">
        <f>'SO 100.2 - Stezka pro cho...'!F36</f>
        <v>0</v>
      </c>
      <c r="BD98" s="131">
        <f>'SO 100.2 - Stezka pro cho...'!F37</f>
        <v>0</v>
      </c>
      <c r="BE98" s="7"/>
      <c r="BT98" s="132" t="s">
        <v>81</v>
      </c>
      <c r="BV98" s="132" t="s">
        <v>75</v>
      </c>
      <c r="BW98" s="132" t="s">
        <v>92</v>
      </c>
      <c r="BX98" s="132" t="s">
        <v>5</v>
      </c>
      <c r="CL98" s="132" t="s">
        <v>1</v>
      </c>
      <c r="CM98" s="132" t="s">
        <v>83</v>
      </c>
    </row>
    <row r="99" s="7" customFormat="1" ht="24.75" customHeight="1">
      <c r="A99" s="120" t="s">
        <v>77</v>
      </c>
      <c r="B99" s="121"/>
      <c r="C99" s="122"/>
      <c r="D99" s="123" t="s">
        <v>93</v>
      </c>
      <c r="E99" s="123"/>
      <c r="F99" s="123"/>
      <c r="G99" s="123"/>
      <c r="H99" s="123"/>
      <c r="I99" s="124"/>
      <c r="J99" s="123" t="s">
        <v>94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100.3 - Stezka pro cho...'!J30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80</v>
      </c>
      <c r="AR99" s="127"/>
      <c r="AS99" s="128">
        <v>0</v>
      </c>
      <c r="AT99" s="129">
        <f>ROUND(SUM(AV99:AW99),2)</f>
        <v>0</v>
      </c>
      <c r="AU99" s="130">
        <f>'SO 100.3 - Stezka pro cho...'!P120</f>
        <v>0</v>
      </c>
      <c r="AV99" s="129">
        <f>'SO 100.3 - Stezka pro cho...'!J33</f>
        <v>0</v>
      </c>
      <c r="AW99" s="129">
        <f>'SO 100.3 - Stezka pro cho...'!J34</f>
        <v>0</v>
      </c>
      <c r="AX99" s="129">
        <f>'SO 100.3 - Stezka pro cho...'!J35</f>
        <v>0</v>
      </c>
      <c r="AY99" s="129">
        <f>'SO 100.3 - Stezka pro cho...'!J36</f>
        <v>0</v>
      </c>
      <c r="AZ99" s="129">
        <f>'SO 100.3 - Stezka pro cho...'!F33</f>
        <v>0</v>
      </c>
      <c r="BA99" s="129">
        <f>'SO 100.3 - Stezka pro cho...'!F34</f>
        <v>0</v>
      </c>
      <c r="BB99" s="129">
        <f>'SO 100.3 - Stezka pro cho...'!F35</f>
        <v>0</v>
      </c>
      <c r="BC99" s="129">
        <f>'SO 100.3 - Stezka pro cho...'!F36</f>
        <v>0</v>
      </c>
      <c r="BD99" s="131">
        <f>'SO 100.3 - Stezka pro cho...'!F37</f>
        <v>0</v>
      </c>
      <c r="BE99" s="7"/>
      <c r="BT99" s="132" t="s">
        <v>81</v>
      </c>
      <c r="BV99" s="132" t="s">
        <v>75</v>
      </c>
      <c r="BW99" s="132" t="s">
        <v>95</v>
      </c>
      <c r="BX99" s="132" t="s">
        <v>5</v>
      </c>
      <c r="CL99" s="132" t="s">
        <v>1</v>
      </c>
      <c r="CM99" s="132" t="s">
        <v>83</v>
      </c>
    </row>
    <row r="100" s="7" customFormat="1" ht="24.75" customHeight="1">
      <c r="A100" s="120" t="s">
        <v>77</v>
      </c>
      <c r="B100" s="121"/>
      <c r="C100" s="122"/>
      <c r="D100" s="123" t="s">
        <v>96</v>
      </c>
      <c r="E100" s="123"/>
      <c r="F100" s="123"/>
      <c r="G100" s="123"/>
      <c r="H100" s="123"/>
      <c r="I100" s="124"/>
      <c r="J100" s="123" t="s">
        <v>97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101.1 - Stezka pro cho...'!J30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80</v>
      </c>
      <c r="AR100" s="127"/>
      <c r="AS100" s="128">
        <v>0</v>
      </c>
      <c r="AT100" s="129">
        <f>ROUND(SUM(AV100:AW100),2)</f>
        <v>0</v>
      </c>
      <c r="AU100" s="130">
        <f>'SO 101.1 - Stezka pro cho...'!P124</f>
        <v>0</v>
      </c>
      <c r="AV100" s="129">
        <f>'SO 101.1 - Stezka pro cho...'!J33</f>
        <v>0</v>
      </c>
      <c r="AW100" s="129">
        <f>'SO 101.1 - Stezka pro cho...'!J34</f>
        <v>0</v>
      </c>
      <c r="AX100" s="129">
        <f>'SO 101.1 - Stezka pro cho...'!J35</f>
        <v>0</v>
      </c>
      <c r="AY100" s="129">
        <f>'SO 101.1 - Stezka pro cho...'!J36</f>
        <v>0</v>
      </c>
      <c r="AZ100" s="129">
        <f>'SO 101.1 - Stezka pro cho...'!F33</f>
        <v>0</v>
      </c>
      <c r="BA100" s="129">
        <f>'SO 101.1 - Stezka pro cho...'!F34</f>
        <v>0</v>
      </c>
      <c r="BB100" s="129">
        <f>'SO 101.1 - Stezka pro cho...'!F35</f>
        <v>0</v>
      </c>
      <c r="BC100" s="129">
        <f>'SO 101.1 - Stezka pro cho...'!F36</f>
        <v>0</v>
      </c>
      <c r="BD100" s="131">
        <f>'SO 101.1 - Stezka pro cho...'!F37</f>
        <v>0</v>
      </c>
      <c r="BE100" s="7"/>
      <c r="BT100" s="132" t="s">
        <v>81</v>
      </c>
      <c r="BV100" s="132" t="s">
        <v>75</v>
      </c>
      <c r="BW100" s="132" t="s">
        <v>98</v>
      </c>
      <c r="BX100" s="132" t="s">
        <v>5</v>
      </c>
      <c r="CL100" s="132" t="s">
        <v>1</v>
      </c>
      <c r="CM100" s="132" t="s">
        <v>83</v>
      </c>
    </row>
    <row r="101" s="7" customFormat="1" ht="24.75" customHeight="1">
      <c r="A101" s="120" t="s">
        <v>77</v>
      </c>
      <c r="B101" s="121"/>
      <c r="C101" s="122"/>
      <c r="D101" s="123" t="s">
        <v>99</v>
      </c>
      <c r="E101" s="123"/>
      <c r="F101" s="123"/>
      <c r="G101" s="123"/>
      <c r="H101" s="123"/>
      <c r="I101" s="124"/>
      <c r="J101" s="123" t="s">
        <v>100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101.2 - Stezka pro cho...'!J30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80</v>
      </c>
      <c r="AR101" s="127"/>
      <c r="AS101" s="128">
        <v>0</v>
      </c>
      <c r="AT101" s="129">
        <f>ROUND(SUM(AV101:AW101),2)</f>
        <v>0</v>
      </c>
      <c r="AU101" s="130">
        <f>'SO 101.2 - Stezka pro cho...'!P121</f>
        <v>0</v>
      </c>
      <c r="AV101" s="129">
        <f>'SO 101.2 - Stezka pro cho...'!J33</f>
        <v>0</v>
      </c>
      <c r="AW101" s="129">
        <f>'SO 101.2 - Stezka pro cho...'!J34</f>
        <v>0</v>
      </c>
      <c r="AX101" s="129">
        <f>'SO 101.2 - Stezka pro cho...'!J35</f>
        <v>0</v>
      </c>
      <c r="AY101" s="129">
        <f>'SO 101.2 - Stezka pro cho...'!J36</f>
        <v>0</v>
      </c>
      <c r="AZ101" s="129">
        <f>'SO 101.2 - Stezka pro cho...'!F33</f>
        <v>0</v>
      </c>
      <c r="BA101" s="129">
        <f>'SO 101.2 - Stezka pro cho...'!F34</f>
        <v>0</v>
      </c>
      <c r="BB101" s="129">
        <f>'SO 101.2 - Stezka pro cho...'!F35</f>
        <v>0</v>
      </c>
      <c r="BC101" s="129">
        <f>'SO 101.2 - Stezka pro cho...'!F36</f>
        <v>0</v>
      </c>
      <c r="BD101" s="131">
        <f>'SO 101.2 - Stezka pro cho...'!F37</f>
        <v>0</v>
      </c>
      <c r="BE101" s="7"/>
      <c r="BT101" s="132" t="s">
        <v>81</v>
      </c>
      <c r="BV101" s="132" t="s">
        <v>75</v>
      </c>
      <c r="BW101" s="132" t="s">
        <v>101</v>
      </c>
      <c r="BX101" s="132" t="s">
        <v>5</v>
      </c>
      <c r="CL101" s="132" t="s">
        <v>1</v>
      </c>
      <c r="CM101" s="132" t="s">
        <v>83</v>
      </c>
    </row>
    <row r="102" s="7" customFormat="1" ht="37.5" customHeight="1">
      <c r="A102" s="120" t="s">
        <v>77</v>
      </c>
      <c r="B102" s="121"/>
      <c r="C102" s="122"/>
      <c r="D102" s="123" t="s">
        <v>102</v>
      </c>
      <c r="E102" s="123"/>
      <c r="F102" s="123"/>
      <c r="G102" s="123"/>
      <c r="H102" s="123"/>
      <c r="I102" s="124"/>
      <c r="J102" s="123" t="s">
        <v>103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 101.3 - Stezka pro cho...'!J30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80</v>
      </c>
      <c r="AR102" s="127"/>
      <c r="AS102" s="128">
        <v>0</v>
      </c>
      <c r="AT102" s="129">
        <f>ROUND(SUM(AV102:AW102),2)</f>
        <v>0</v>
      </c>
      <c r="AU102" s="130">
        <f>'SO 101.3 - Stezka pro cho...'!P120</f>
        <v>0</v>
      </c>
      <c r="AV102" s="129">
        <f>'SO 101.3 - Stezka pro cho...'!J33</f>
        <v>0</v>
      </c>
      <c r="AW102" s="129">
        <f>'SO 101.3 - Stezka pro cho...'!J34</f>
        <v>0</v>
      </c>
      <c r="AX102" s="129">
        <f>'SO 101.3 - Stezka pro cho...'!J35</f>
        <v>0</v>
      </c>
      <c r="AY102" s="129">
        <f>'SO 101.3 - Stezka pro cho...'!J36</f>
        <v>0</v>
      </c>
      <c r="AZ102" s="129">
        <f>'SO 101.3 - Stezka pro cho...'!F33</f>
        <v>0</v>
      </c>
      <c r="BA102" s="129">
        <f>'SO 101.3 - Stezka pro cho...'!F34</f>
        <v>0</v>
      </c>
      <c r="BB102" s="129">
        <f>'SO 101.3 - Stezka pro cho...'!F35</f>
        <v>0</v>
      </c>
      <c r="BC102" s="129">
        <f>'SO 101.3 - Stezka pro cho...'!F36</f>
        <v>0</v>
      </c>
      <c r="BD102" s="131">
        <f>'SO 101.3 - Stezka pro cho...'!F37</f>
        <v>0</v>
      </c>
      <c r="BE102" s="7"/>
      <c r="BT102" s="132" t="s">
        <v>81</v>
      </c>
      <c r="BV102" s="132" t="s">
        <v>75</v>
      </c>
      <c r="BW102" s="132" t="s">
        <v>104</v>
      </c>
      <c r="BX102" s="132" t="s">
        <v>5</v>
      </c>
      <c r="CL102" s="132" t="s">
        <v>1</v>
      </c>
      <c r="CM102" s="132" t="s">
        <v>83</v>
      </c>
    </row>
    <row r="103" s="7" customFormat="1" ht="37.5" customHeight="1">
      <c r="A103" s="120" t="s">
        <v>77</v>
      </c>
      <c r="B103" s="121"/>
      <c r="C103" s="122"/>
      <c r="D103" s="123" t="s">
        <v>105</v>
      </c>
      <c r="E103" s="123"/>
      <c r="F103" s="123"/>
      <c r="G103" s="123"/>
      <c r="H103" s="123"/>
      <c r="I103" s="124"/>
      <c r="J103" s="123" t="s">
        <v>106</v>
      </c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5">
        <f>'SO 101.4 - Stezka pro cho...'!J30</f>
        <v>0</v>
      </c>
      <c r="AH103" s="124"/>
      <c r="AI103" s="124"/>
      <c r="AJ103" s="124"/>
      <c r="AK103" s="124"/>
      <c r="AL103" s="124"/>
      <c r="AM103" s="124"/>
      <c r="AN103" s="125">
        <f>SUM(AG103,AT103)</f>
        <v>0</v>
      </c>
      <c r="AO103" s="124"/>
      <c r="AP103" s="124"/>
      <c r="AQ103" s="126" t="s">
        <v>80</v>
      </c>
      <c r="AR103" s="127"/>
      <c r="AS103" s="128">
        <v>0</v>
      </c>
      <c r="AT103" s="129">
        <f>ROUND(SUM(AV103:AW103),2)</f>
        <v>0</v>
      </c>
      <c r="AU103" s="130">
        <f>'SO 101.4 - Stezka pro cho...'!P120</f>
        <v>0</v>
      </c>
      <c r="AV103" s="129">
        <f>'SO 101.4 - Stezka pro cho...'!J33</f>
        <v>0</v>
      </c>
      <c r="AW103" s="129">
        <f>'SO 101.4 - Stezka pro cho...'!J34</f>
        <v>0</v>
      </c>
      <c r="AX103" s="129">
        <f>'SO 101.4 - Stezka pro cho...'!J35</f>
        <v>0</v>
      </c>
      <c r="AY103" s="129">
        <f>'SO 101.4 - Stezka pro cho...'!J36</f>
        <v>0</v>
      </c>
      <c r="AZ103" s="129">
        <f>'SO 101.4 - Stezka pro cho...'!F33</f>
        <v>0</v>
      </c>
      <c r="BA103" s="129">
        <f>'SO 101.4 - Stezka pro cho...'!F34</f>
        <v>0</v>
      </c>
      <c r="BB103" s="129">
        <f>'SO 101.4 - Stezka pro cho...'!F35</f>
        <v>0</v>
      </c>
      <c r="BC103" s="129">
        <f>'SO 101.4 - Stezka pro cho...'!F36</f>
        <v>0</v>
      </c>
      <c r="BD103" s="131">
        <f>'SO 101.4 - Stezka pro cho...'!F37</f>
        <v>0</v>
      </c>
      <c r="BE103" s="7"/>
      <c r="BT103" s="132" t="s">
        <v>81</v>
      </c>
      <c r="BV103" s="132" t="s">
        <v>75</v>
      </c>
      <c r="BW103" s="132" t="s">
        <v>107</v>
      </c>
      <c r="BX103" s="132" t="s">
        <v>5</v>
      </c>
      <c r="CL103" s="132" t="s">
        <v>1</v>
      </c>
      <c r="CM103" s="132" t="s">
        <v>83</v>
      </c>
    </row>
    <row r="104" s="7" customFormat="1" ht="24.75" customHeight="1">
      <c r="A104" s="120" t="s">
        <v>77</v>
      </c>
      <c r="B104" s="121"/>
      <c r="C104" s="122"/>
      <c r="D104" s="123" t="s">
        <v>108</v>
      </c>
      <c r="E104" s="123"/>
      <c r="F104" s="123"/>
      <c r="G104" s="123"/>
      <c r="H104" s="123"/>
      <c r="I104" s="124"/>
      <c r="J104" s="123" t="s">
        <v>109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'SO 102 - Stezka pro chodc...'!J30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80</v>
      </c>
      <c r="AR104" s="127"/>
      <c r="AS104" s="128">
        <v>0</v>
      </c>
      <c r="AT104" s="129">
        <f>ROUND(SUM(AV104:AW104),2)</f>
        <v>0</v>
      </c>
      <c r="AU104" s="130">
        <f>'SO 102 - Stezka pro chodc...'!P120</f>
        <v>0</v>
      </c>
      <c r="AV104" s="129">
        <f>'SO 102 - Stezka pro chodc...'!J33</f>
        <v>0</v>
      </c>
      <c r="AW104" s="129">
        <f>'SO 102 - Stezka pro chodc...'!J34</f>
        <v>0</v>
      </c>
      <c r="AX104" s="129">
        <f>'SO 102 - Stezka pro chodc...'!J35</f>
        <v>0</v>
      </c>
      <c r="AY104" s="129">
        <f>'SO 102 - Stezka pro chodc...'!J36</f>
        <v>0</v>
      </c>
      <c r="AZ104" s="129">
        <f>'SO 102 - Stezka pro chodc...'!F33</f>
        <v>0</v>
      </c>
      <c r="BA104" s="129">
        <f>'SO 102 - Stezka pro chodc...'!F34</f>
        <v>0</v>
      </c>
      <c r="BB104" s="129">
        <f>'SO 102 - Stezka pro chodc...'!F35</f>
        <v>0</v>
      </c>
      <c r="BC104" s="129">
        <f>'SO 102 - Stezka pro chodc...'!F36</f>
        <v>0</v>
      </c>
      <c r="BD104" s="131">
        <f>'SO 102 - Stezka pro chodc...'!F37</f>
        <v>0</v>
      </c>
      <c r="BE104" s="7"/>
      <c r="BT104" s="132" t="s">
        <v>81</v>
      </c>
      <c r="BV104" s="132" t="s">
        <v>75</v>
      </c>
      <c r="BW104" s="132" t="s">
        <v>110</v>
      </c>
      <c r="BX104" s="132" t="s">
        <v>5</v>
      </c>
      <c r="CL104" s="132" t="s">
        <v>1</v>
      </c>
      <c r="CM104" s="132" t="s">
        <v>83</v>
      </c>
    </row>
    <row r="105" s="7" customFormat="1" ht="24.75" customHeight="1">
      <c r="A105" s="120" t="s">
        <v>77</v>
      </c>
      <c r="B105" s="121"/>
      <c r="C105" s="122"/>
      <c r="D105" s="123" t="s">
        <v>111</v>
      </c>
      <c r="E105" s="123"/>
      <c r="F105" s="123"/>
      <c r="G105" s="123"/>
      <c r="H105" s="123"/>
      <c r="I105" s="124"/>
      <c r="J105" s="123" t="s">
        <v>112</v>
      </c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5">
        <f>'SO 401 - Stezka pro chodc...'!J30</f>
        <v>0</v>
      </c>
      <c r="AH105" s="124"/>
      <c r="AI105" s="124"/>
      <c r="AJ105" s="124"/>
      <c r="AK105" s="124"/>
      <c r="AL105" s="124"/>
      <c r="AM105" s="124"/>
      <c r="AN105" s="125">
        <f>SUM(AG105,AT105)</f>
        <v>0</v>
      </c>
      <c r="AO105" s="124"/>
      <c r="AP105" s="124"/>
      <c r="AQ105" s="126" t="s">
        <v>80</v>
      </c>
      <c r="AR105" s="127"/>
      <c r="AS105" s="128">
        <v>0</v>
      </c>
      <c r="AT105" s="129">
        <f>ROUND(SUM(AV105:AW105),2)</f>
        <v>0</v>
      </c>
      <c r="AU105" s="130">
        <f>'SO 401 - Stezka pro chodc...'!P126</f>
        <v>0</v>
      </c>
      <c r="AV105" s="129">
        <f>'SO 401 - Stezka pro chodc...'!J33</f>
        <v>0</v>
      </c>
      <c r="AW105" s="129">
        <f>'SO 401 - Stezka pro chodc...'!J34</f>
        <v>0</v>
      </c>
      <c r="AX105" s="129">
        <f>'SO 401 - Stezka pro chodc...'!J35</f>
        <v>0</v>
      </c>
      <c r="AY105" s="129">
        <f>'SO 401 - Stezka pro chodc...'!J36</f>
        <v>0</v>
      </c>
      <c r="AZ105" s="129">
        <f>'SO 401 - Stezka pro chodc...'!F33</f>
        <v>0</v>
      </c>
      <c r="BA105" s="129">
        <f>'SO 401 - Stezka pro chodc...'!F34</f>
        <v>0</v>
      </c>
      <c r="BB105" s="129">
        <f>'SO 401 - Stezka pro chodc...'!F35</f>
        <v>0</v>
      </c>
      <c r="BC105" s="129">
        <f>'SO 401 - Stezka pro chodc...'!F36</f>
        <v>0</v>
      </c>
      <c r="BD105" s="131">
        <f>'SO 401 - Stezka pro chodc...'!F37</f>
        <v>0</v>
      </c>
      <c r="BE105" s="7"/>
      <c r="BT105" s="132" t="s">
        <v>81</v>
      </c>
      <c r="BV105" s="132" t="s">
        <v>75</v>
      </c>
      <c r="BW105" s="132" t="s">
        <v>113</v>
      </c>
      <c r="BX105" s="132" t="s">
        <v>5</v>
      </c>
      <c r="CL105" s="132" t="s">
        <v>1</v>
      </c>
      <c r="CM105" s="132" t="s">
        <v>83</v>
      </c>
    </row>
    <row r="106" s="7" customFormat="1" ht="24.75" customHeight="1">
      <c r="A106" s="120" t="s">
        <v>77</v>
      </c>
      <c r="B106" s="121"/>
      <c r="C106" s="122"/>
      <c r="D106" s="123" t="s">
        <v>114</v>
      </c>
      <c r="E106" s="123"/>
      <c r="F106" s="123"/>
      <c r="G106" s="123"/>
      <c r="H106" s="123"/>
      <c r="I106" s="124"/>
      <c r="J106" s="123" t="s">
        <v>115</v>
      </c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5">
        <f>'VRN.1 - Stezka pro chodce...'!J30</f>
        <v>0</v>
      </c>
      <c r="AH106" s="124"/>
      <c r="AI106" s="124"/>
      <c r="AJ106" s="124"/>
      <c r="AK106" s="124"/>
      <c r="AL106" s="124"/>
      <c r="AM106" s="124"/>
      <c r="AN106" s="125">
        <f>SUM(AG106,AT106)</f>
        <v>0</v>
      </c>
      <c r="AO106" s="124"/>
      <c r="AP106" s="124"/>
      <c r="AQ106" s="126" t="s">
        <v>80</v>
      </c>
      <c r="AR106" s="127"/>
      <c r="AS106" s="128">
        <v>0</v>
      </c>
      <c r="AT106" s="129">
        <f>ROUND(SUM(AV106:AW106),2)</f>
        <v>0</v>
      </c>
      <c r="AU106" s="130">
        <f>'VRN.1 - Stezka pro chodce...'!P117</f>
        <v>0</v>
      </c>
      <c r="AV106" s="129">
        <f>'VRN.1 - Stezka pro chodce...'!J33</f>
        <v>0</v>
      </c>
      <c r="AW106" s="129">
        <f>'VRN.1 - Stezka pro chodce...'!J34</f>
        <v>0</v>
      </c>
      <c r="AX106" s="129">
        <f>'VRN.1 - Stezka pro chodce...'!J35</f>
        <v>0</v>
      </c>
      <c r="AY106" s="129">
        <f>'VRN.1 - Stezka pro chodce...'!J36</f>
        <v>0</v>
      </c>
      <c r="AZ106" s="129">
        <f>'VRN.1 - Stezka pro chodce...'!F33</f>
        <v>0</v>
      </c>
      <c r="BA106" s="129">
        <f>'VRN.1 - Stezka pro chodce...'!F34</f>
        <v>0</v>
      </c>
      <c r="BB106" s="129">
        <f>'VRN.1 - Stezka pro chodce...'!F35</f>
        <v>0</v>
      </c>
      <c r="BC106" s="129">
        <f>'VRN.1 - Stezka pro chodce...'!F36</f>
        <v>0</v>
      </c>
      <c r="BD106" s="131">
        <f>'VRN.1 - Stezka pro chodce...'!F37</f>
        <v>0</v>
      </c>
      <c r="BE106" s="7"/>
      <c r="BT106" s="132" t="s">
        <v>81</v>
      </c>
      <c r="BV106" s="132" t="s">
        <v>75</v>
      </c>
      <c r="BW106" s="132" t="s">
        <v>116</v>
      </c>
      <c r="BX106" s="132" t="s">
        <v>5</v>
      </c>
      <c r="CL106" s="132" t="s">
        <v>1</v>
      </c>
      <c r="CM106" s="132" t="s">
        <v>83</v>
      </c>
    </row>
    <row r="107" s="7" customFormat="1" ht="24.75" customHeight="1">
      <c r="A107" s="120" t="s">
        <v>77</v>
      </c>
      <c r="B107" s="121"/>
      <c r="C107" s="122"/>
      <c r="D107" s="123" t="s">
        <v>117</v>
      </c>
      <c r="E107" s="123"/>
      <c r="F107" s="123"/>
      <c r="G107" s="123"/>
      <c r="H107" s="123"/>
      <c r="I107" s="124"/>
      <c r="J107" s="123" t="s">
        <v>118</v>
      </c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3"/>
      <c r="X107" s="123"/>
      <c r="Y107" s="123"/>
      <c r="Z107" s="123"/>
      <c r="AA107" s="123"/>
      <c r="AB107" s="123"/>
      <c r="AC107" s="123"/>
      <c r="AD107" s="123"/>
      <c r="AE107" s="123"/>
      <c r="AF107" s="123"/>
      <c r="AG107" s="125">
        <f>'VRN.2 - Stezka pro chodce...'!J30</f>
        <v>0</v>
      </c>
      <c r="AH107" s="124"/>
      <c r="AI107" s="124"/>
      <c r="AJ107" s="124"/>
      <c r="AK107" s="124"/>
      <c r="AL107" s="124"/>
      <c r="AM107" s="124"/>
      <c r="AN107" s="125">
        <f>SUM(AG107,AT107)</f>
        <v>0</v>
      </c>
      <c r="AO107" s="124"/>
      <c r="AP107" s="124"/>
      <c r="AQ107" s="126" t="s">
        <v>80</v>
      </c>
      <c r="AR107" s="127"/>
      <c r="AS107" s="128">
        <v>0</v>
      </c>
      <c r="AT107" s="129">
        <f>ROUND(SUM(AV107:AW107),2)</f>
        <v>0</v>
      </c>
      <c r="AU107" s="130">
        <f>'VRN.2 - Stezka pro chodce...'!P117</f>
        <v>0</v>
      </c>
      <c r="AV107" s="129">
        <f>'VRN.2 - Stezka pro chodce...'!J33</f>
        <v>0</v>
      </c>
      <c r="AW107" s="129">
        <f>'VRN.2 - Stezka pro chodce...'!J34</f>
        <v>0</v>
      </c>
      <c r="AX107" s="129">
        <f>'VRN.2 - Stezka pro chodce...'!J35</f>
        <v>0</v>
      </c>
      <c r="AY107" s="129">
        <f>'VRN.2 - Stezka pro chodce...'!J36</f>
        <v>0</v>
      </c>
      <c r="AZ107" s="129">
        <f>'VRN.2 - Stezka pro chodce...'!F33</f>
        <v>0</v>
      </c>
      <c r="BA107" s="129">
        <f>'VRN.2 - Stezka pro chodce...'!F34</f>
        <v>0</v>
      </c>
      <c r="BB107" s="129">
        <f>'VRN.2 - Stezka pro chodce...'!F35</f>
        <v>0</v>
      </c>
      <c r="BC107" s="129">
        <f>'VRN.2 - Stezka pro chodce...'!F36</f>
        <v>0</v>
      </c>
      <c r="BD107" s="131">
        <f>'VRN.2 - Stezka pro chodce...'!F37</f>
        <v>0</v>
      </c>
      <c r="BE107" s="7"/>
      <c r="BT107" s="132" t="s">
        <v>81</v>
      </c>
      <c r="BV107" s="132" t="s">
        <v>75</v>
      </c>
      <c r="BW107" s="132" t="s">
        <v>119</v>
      </c>
      <c r="BX107" s="132" t="s">
        <v>5</v>
      </c>
      <c r="CL107" s="132" t="s">
        <v>1</v>
      </c>
      <c r="CM107" s="132" t="s">
        <v>83</v>
      </c>
    </row>
    <row r="108" s="7" customFormat="1" ht="24.75" customHeight="1">
      <c r="A108" s="120" t="s">
        <v>77</v>
      </c>
      <c r="B108" s="121"/>
      <c r="C108" s="122"/>
      <c r="D108" s="123" t="s">
        <v>120</v>
      </c>
      <c r="E108" s="123"/>
      <c r="F108" s="123"/>
      <c r="G108" s="123"/>
      <c r="H108" s="123"/>
      <c r="I108" s="124"/>
      <c r="J108" s="123" t="s">
        <v>121</v>
      </c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  <c r="Z108" s="123"/>
      <c r="AA108" s="123"/>
      <c r="AB108" s="123"/>
      <c r="AC108" s="123"/>
      <c r="AD108" s="123"/>
      <c r="AE108" s="123"/>
      <c r="AF108" s="123"/>
      <c r="AG108" s="125">
        <f>'VRN.3 - Stezka pro chodce...'!J30</f>
        <v>0</v>
      </c>
      <c r="AH108" s="124"/>
      <c r="AI108" s="124"/>
      <c r="AJ108" s="124"/>
      <c r="AK108" s="124"/>
      <c r="AL108" s="124"/>
      <c r="AM108" s="124"/>
      <c r="AN108" s="125">
        <f>SUM(AG108,AT108)</f>
        <v>0</v>
      </c>
      <c r="AO108" s="124"/>
      <c r="AP108" s="124"/>
      <c r="AQ108" s="126" t="s">
        <v>80</v>
      </c>
      <c r="AR108" s="127"/>
      <c r="AS108" s="133">
        <v>0</v>
      </c>
      <c r="AT108" s="134">
        <f>ROUND(SUM(AV108:AW108),2)</f>
        <v>0</v>
      </c>
      <c r="AU108" s="135">
        <f>'VRN.3 - Stezka pro chodce...'!P118</f>
        <v>0</v>
      </c>
      <c r="AV108" s="134">
        <f>'VRN.3 - Stezka pro chodce...'!J33</f>
        <v>0</v>
      </c>
      <c r="AW108" s="134">
        <f>'VRN.3 - Stezka pro chodce...'!J34</f>
        <v>0</v>
      </c>
      <c r="AX108" s="134">
        <f>'VRN.3 - Stezka pro chodce...'!J35</f>
        <v>0</v>
      </c>
      <c r="AY108" s="134">
        <f>'VRN.3 - Stezka pro chodce...'!J36</f>
        <v>0</v>
      </c>
      <c r="AZ108" s="134">
        <f>'VRN.3 - Stezka pro chodce...'!F33</f>
        <v>0</v>
      </c>
      <c r="BA108" s="134">
        <f>'VRN.3 - Stezka pro chodce...'!F34</f>
        <v>0</v>
      </c>
      <c r="BB108" s="134">
        <f>'VRN.3 - Stezka pro chodce...'!F35</f>
        <v>0</v>
      </c>
      <c r="BC108" s="134">
        <f>'VRN.3 - Stezka pro chodce...'!F36</f>
        <v>0</v>
      </c>
      <c r="BD108" s="136">
        <f>'VRN.3 - Stezka pro chodce...'!F37</f>
        <v>0</v>
      </c>
      <c r="BE108" s="7"/>
      <c r="BT108" s="132" t="s">
        <v>81</v>
      </c>
      <c r="BV108" s="132" t="s">
        <v>75</v>
      </c>
      <c r="BW108" s="132" t="s">
        <v>122</v>
      </c>
      <c r="BX108" s="132" t="s">
        <v>5</v>
      </c>
      <c r="CL108" s="132" t="s">
        <v>1</v>
      </c>
      <c r="CM108" s="132" t="s">
        <v>83</v>
      </c>
    </row>
    <row r="109" s="2" customFormat="1" ht="30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5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45"/>
      <c r="AS110" s="39"/>
      <c r="AT110" s="39"/>
      <c r="AU110" s="39"/>
      <c r="AV110" s="39"/>
      <c r="AW110" s="39"/>
      <c r="AX110" s="39"/>
      <c r="AY110" s="39"/>
      <c r="AZ110" s="39"/>
      <c r="BA110" s="39"/>
      <c r="BB110" s="39"/>
      <c r="BC110" s="39"/>
      <c r="BD110" s="39"/>
      <c r="BE110" s="39"/>
    </row>
  </sheetData>
  <sheetProtection sheet="1" formatColumns="0" formatRows="0" objects="1" scenarios="1" spinCount="100000" saltValue="Dp0wRPjK9LLUKzbMe6r29Vo2IlVz1NFRJStWt/IXQ59APGS0XvtQB8fwWDKg+soVNSljtbkJHg3qBiM7ST2oKg==" hashValue="PFAvVcdrctEs/YAaxm6qeHodB+eVZ+D8EOXbYM9eZCYodmUeIupxuxxuWigzVkZ5e7qXTWCFJz53Dipt9l3pZg==" algorithmName="SHA-512" password="CC35"/>
  <mergeCells count="94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G94:AM94"/>
    <mergeCell ref="AN94:AP94"/>
  </mergeCells>
  <hyperlinks>
    <hyperlink ref="A95" location="'SO 001.1 - Stezka pro cho...'!C2" display="/"/>
    <hyperlink ref="A96" location="'SO 001.2 - Stezka pro cho...'!C2" display="/"/>
    <hyperlink ref="A97" location="'SO 100.1 - Stezka pro cho...'!C2" display="/"/>
    <hyperlink ref="A98" location="'SO 100.2 - Stezka pro cho...'!C2" display="/"/>
    <hyperlink ref="A99" location="'SO 100.3 - Stezka pro cho...'!C2" display="/"/>
    <hyperlink ref="A100" location="'SO 101.1 - Stezka pro cho...'!C2" display="/"/>
    <hyperlink ref="A101" location="'SO 101.2 - Stezka pro cho...'!C2" display="/"/>
    <hyperlink ref="A102" location="'SO 101.3 - Stezka pro cho...'!C2" display="/"/>
    <hyperlink ref="A103" location="'SO 101.4 - Stezka pro cho...'!C2" display="/"/>
    <hyperlink ref="A104" location="'SO 102 - Stezka pro chodc...'!C2" display="/"/>
    <hyperlink ref="A105" location="'SO 401 - Stezka pro chodc...'!C2" display="/"/>
    <hyperlink ref="A106" location="'VRN.1 - Stezka pro chodce...'!C2" display="/"/>
    <hyperlink ref="A107" location="'VRN.2 - Stezka pro chodce...'!C2" display="/"/>
    <hyperlink ref="A108" location="'VRN.3 - Stezka pro chodc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974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ROUND((SUM(BE120:BE132)),  2)</f>
        <v>0</v>
      </c>
      <c r="G33" s="39"/>
      <c r="H33" s="39"/>
      <c r="I33" s="156">
        <v>0.20999999999999999</v>
      </c>
      <c r="J33" s="155">
        <f>ROUND(((SUM(BE120:BE132))*I33),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ROUND((SUM(BF120:BF132)),  2)</f>
        <v>0</v>
      </c>
      <c r="G34" s="39"/>
      <c r="H34" s="39"/>
      <c r="I34" s="156">
        <v>0.12</v>
      </c>
      <c r="J34" s="155">
        <f>ROUND(((SUM(BF120:BF132))*I34),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ROUND((SUM(BG120:BG132)),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ROUND((SUM(BH120:BH132)),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ROUND((SUM(BI120:BI132)),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101.4 - Stezka pro chodce a cyklisty kolem ZŠ - Stezka - uznatelné náklady - vyvolané investice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131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691</v>
      </c>
      <c r="E98" s="183"/>
      <c r="F98" s="183"/>
      <c r="G98" s="183"/>
      <c r="H98" s="183"/>
      <c r="I98" s="183"/>
      <c r="J98" s="184">
        <f>J123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692</v>
      </c>
      <c r="E99" s="183"/>
      <c r="F99" s="183"/>
      <c r="G99" s="183"/>
      <c r="H99" s="183"/>
      <c r="I99" s="183"/>
      <c r="J99" s="184">
        <f>J129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693</v>
      </c>
      <c r="E100" s="183"/>
      <c r="F100" s="183"/>
      <c r="G100" s="183"/>
      <c r="H100" s="183"/>
      <c r="I100" s="183"/>
      <c r="J100" s="184">
        <f>J131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134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Stezky pro chodce a cyklisty v Jablunkově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30" customHeight="1">
      <c r="A112" s="39"/>
      <c r="B112" s="40"/>
      <c r="C112" s="41"/>
      <c r="D112" s="41"/>
      <c r="E112" s="77" t="str">
        <f>E9</f>
        <v>SO 101.4 - Stezka pro chodce a cyklisty kolem ZŠ - Stezka - uznatelné náklady - vyvolané investice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30. 4. 2025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0" customFormat="1" ht="29.28" customHeight="1">
      <c r="A119" s="186"/>
      <c r="B119" s="187"/>
      <c r="C119" s="188" t="s">
        <v>135</v>
      </c>
      <c r="D119" s="189" t="s">
        <v>58</v>
      </c>
      <c r="E119" s="189" t="s">
        <v>54</v>
      </c>
      <c r="F119" s="189" t="s">
        <v>55</v>
      </c>
      <c r="G119" s="189" t="s">
        <v>136</v>
      </c>
      <c r="H119" s="189" t="s">
        <v>137</v>
      </c>
      <c r="I119" s="189" t="s">
        <v>138</v>
      </c>
      <c r="J119" s="189" t="s">
        <v>128</v>
      </c>
      <c r="K119" s="190" t="s">
        <v>139</v>
      </c>
      <c r="L119" s="191"/>
      <c r="M119" s="101" t="s">
        <v>1</v>
      </c>
      <c r="N119" s="102" t="s">
        <v>37</v>
      </c>
      <c r="O119" s="102" t="s">
        <v>140</v>
      </c>
      <c r="P119" s="102" t="s">
        <v>141</v>
      </c>
      <c r="Q119" s="102" t="s">
        <v>142</v>
      </c>
      <c r="R119" s="102" t="s">
        <v>143</v>
      </c>
      <c r="S119" s="102" t="s">
        <v>144</v>
      </c>
      <c r="T119" s="103" t="s">
        <v>145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9"/>
      <c r="B120" s="40"/>
      <c r="C120" s="108" t="s">
        <v>146</v>
      </c>
      <c r="D120" s="41"/>
      <c r="E120" s="41"/>
      <c r="F120" s="41"/>
      <c r="G120" s="41"/>
      <c r="H120" s="41"/>
      <c r="I120" s="41"/>
      <c r="J120" s="192">
        <f>BK120</f>
        <v>0</v>
      </c>
      <c r="K120" s="41"/>
      <c r="L120" s="45"/>
      <c r="M120" s="104"/>
      <c r="N120" s="193"/>
      <c r="O120" s="105"/>
      <c r="P120" s="194">
        <f>P121+P123+P129+P131</f>
        <v>0</v>
      </c>
      <c r="Q120" s="105"/>
      <c r="R120" s="194">
        <f>R121+R123+R129+R131</f>
        <v>0</v>
      </c>
      <c r="S120" s="105"/>
      <c r="T120" s="195">
        <f>T121+T123+T129+T131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130</v>
      </c>
      <c r="BK120" s="196">
        <f>BK121+BK123+BK129+BK131</f>
        <v>0</v>
      </c>
    </row>
    <row r="121" s="11" customFormat="1" ht="25.92" customHeight="1">
      <c r="A121" s="11"/>
      <c r="B121" s="197"/>
      <c r="C121" s="198"/>
      <c r="D121" s="199" t="s">
        <v>72</v>
      </c>
      <c r="E121" s="200" t="s">
        <v>81</v>
      </c>
      <c r="F121" s="200" t="s">
        <v>147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P122</f>
        <v>0</v>
      </c>
      <c r="Q121" s="205"/>
      <c r="R121" s="206">
        <f>R122</f>
        <v>0</v>
      </c>
      <c r="S121" s="205"/>
      <c r="T121" s="207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8" t="s">
        <v>81</v>
      </c>
      <c r="AT121" s="209" t="s">
        <v>72</v>
      </c>
      <c r="AU121" s="209" t="s">
        <v>73</v>
      </c>
      <c r="AY121" s="208" t="s">
        <v>148</v>
      </c>
      <c r="BK121" s="210">
        <f>BK122</f>
        <v>0</v>
      </c>
    </row>
    <row r="122" s="2" customFormat="1" ht="16.5" customHeight="1">
      <c r="A122" s="39"/>
      <c r="B122" s="40"/>
      <c r="C122" s="211" t="s">
        <v>81</v>
      </c>
      <c r="D122" s="211" t="s">
        <v>149</v>
      </c>
      <c r="E122" s="212" t="s">
        <v>725</v>
      </c>
      <c r="F122" s="213" t="s">
        <v>726</v>
      </c>
      <c r="G122" s="214" t="s">
        <v>152</v>
      </c>
      <c r="H122" s="215">
        <v>99.5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38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153</v>
      </c>
      <c r="AT122" s="222" t="s">
        <v>149</v>
      </c>
      <c r="AU122" s="222" t="s">
        <v>81</v>
      </c>
      <c r="AY122" s="18" t="s">
        <v>148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81</v>
      </c>
      <c r="BK122" s="223">
        <f>ROUND(I122*H122,2)</f>
        <v>0</v>
      </c>
      <c r="BL122" s="18" t="s">
        <v>153</v>
      </c>
      <c r="BM122" s="222" t="s">
        <v>83</v>
      </c>
    </row>
    <row r="123" s="11" customFormat="1" ht="25.92" customHeight="1">
      <c r="A123" s="11"/>
      <c r="B123" s="197"/>
      <c r="C123" s="198"/>
      <c r="D123" s="199" t="s">
        <v>72</v>
      </c>
      <c r="E123" s="200" t="s">
        <v>164</v>
      </c>
      <c r="F123" s="200" t="s">
        <v>342</v>
      </c>
      <c r="G123" s="198"/>
      <c r="H123" s="198"/>
      <c r="I123" s="201"/>
      <c r="J123" s="202">
        <f>BK123</f>
        <v>0</v>
      </c>
      <c r="K123" s="198"/>
      <c r="L123" s="203"/>
      <c r="M123" s="204"/>
      <c r="N123" s="205"/>
      <c r="O123" s="205"/>
      <c r="P123" s="206">
        <f>SUM(P124:P128)</f>
        <v>0</v>
      </c>
      <c r="Q123" s="205"/>
      <c r="R123" s="206">
        <f>SUM(R124:R128)</f>
        <v>0</v>
      </c>
      <c r="S123" s="205"/>
      <c r="T123" s="207">
        <f>SUM(T124:T128)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8" t="s">
        <v>81</v>
      </c>
      <c r="AT123" s="209" t="s">
        <v>72</v>
      </c>
      <c r="AU123" s="209" t="s">
        <v>73</v>
      </c>
      <c r="AY123" s="208" t="s">
        <v>148</v>
      </c>
      <c r="BK123" s="210">
        <f>SUM(BK124:BK128)</f>
        <v>0</v>
      </c>
    </row>
    <row r="124" s="2" customFormat="1" ht="16.5" customHeight="1">
      <c r="A124" s="39"/>
      <c r="B124" s="40"/>
      <c r="C124" s="211" t="s">
        <v>83</v>
      </c>
      <c r="D124" s="211" t="s">
        <v>149</v>
      </c>
      <c r="E124" s="212" t="s">
        <v>777</v>
      </c>
      <c r="F124" s="213" t="s">
        <v>778</v>
      </c>
      <c r="G124" s="214" t="s">
        <v>152</v>
      </c>
      <c r="H124" s="215">
        <v>99.5</v>
      </c>
      <c r="I124" s="216"/>
      <c r="J124" s="217">
        <f>ROUND(I124*H124,2)</f>
        <v>0</v>
      </c>
      <c r="K124" s="213" t="s">
        <v>1</v>
      </c>
      <c r="L124" s="45"/>
      <c r="M124" s="218" t="s">
        <v>1</v>
      </c>
      <c r="N124" s="219" t="s">
        <v>38</v>
      </c>
      <c r="O124" s="9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2" t="s">
        <v>153</v>
      </c>
      <c r="AT124" s="222" t="s">
        <v>149</v>
      </c>
      <c r="AU124" s="222" t="s">
        <v>81</v>
      </c>
      <c r="AY124" s="18" t="s">
        <v>148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8" t="s">
        <v>81</v>
      </c>
      <c r="BK124" s="223">
        <f>ROUND(I124*H124,2)</f>
        <v>0</v>
      </c>
      <c r="BL124" s="18" t="s">
        <v>153</v>
      </c>
      <c r="BM124" s="222" t="s">
        <v>153</v>
      </c>
    </row>
    <row r="125" s="2" customFormat="1" ht="16.5" customHeight="1">
      <c r="A125" s="39"/>
      <c r="B125" s="40"/>
      <c r="C125" s="211" t="s">
        <v>156</v>
      </c>
      <c r="D125" s="211" t="s">
        <v>149</v>
      </c>
      <c r="E125" s="212" t="s">
        <v>950</v>
      </c>
      <c r="F125" s="213" t="s">
        <v>806</v>
      </c>
      <c r="G125" s="214" t="s">
        <v>152</v>
      </c>
      <c r="H125" s="215">
        <v>99.5</v>
      </c>
      <c r="I125" s="216"/>
      <c r="J125" s="217">
        <f>ROUND(I125*H125,2)</f>
        <v>0</v>
      </c>
      <c r="K125" s="213" t="s">
        <v>1</v>
      </c>
      <c r="L125" s="45"/>
      <c r="M125" s="218" t="s">
        <v>1</v>
      </c>
      <c r="N125" s="219" t="s">
        <v>38</v>
      </c>
      <c r="O125" s="9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153</v>
      </c>
      <c r="AT125" s="222" t="s">
        <v>149</v>
      </c>
      <c r="AU125" s="222" t="s">
        <v>81</v>
      </c>
      <c r="AY125" s="18" t="s">
        <v>148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81</v>
      </c>
      <c r="BK125" s="223">
        <f>ROUND(I125*H125,2)</f>
        <v>0</v>
      </c>
      <c r="BL125" s="18" t="s">
        <v>153</v>
      </c>
      <c r="BM125" s="222" t="s">
        <v>160</v>
      </c>
    </row>
    <row r="126" s="2" customFormat="1" ht="16.5" customHeight="1">
      <c r="A126" s="39"/>
      <c r="B126" s="40"/>
      <c r="C126" s="211" t="s">
        <v>153</v>
      </c>
      <c r="D126" s="211" t="s">
        <v>149</v>
      </c>
      <c r="E126" s="212" t="s">
        <v>952</v>
      </c>
      <c r="F126" s="213" t="s">
        <v>953</v>
      </c>
      <c r="G126" s="214" t="s">
        <v>152</v>
      </c>
      <c r="H126" s="215">
        <v>109.45</v>
      </c>
      <c r="I126" s="216"/>
      <c r="J126" s="217">
        <f>ROUND(I126*H126,2)</f>
        <v>0</v>
      </c>
      <c r="K126" s="213" t="s">
        <v>1</v>
      </c>
      <c r="L126" s="45"/>
      <c r="M126" s="218" t="s">
        <v>1</v>
      </c>
      <c r="N126" s="219" t="s">
        <v>38</v>
      </c>
      <c r="O126" s="9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153</v>
      </c>
      <c r="AT126" s="222" t="s">
        <v>149</v>
      </c>
      <c r="AU126" s="222" t="s">
        <v>81</v>
      </c>
      <c r="AY126" s="18" t="s">
        <v>148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81</v>
      </c>
      <c r="BK126" s="223">
        <f>ROUND(I126*H126,2)</f>
        <v>0</v>
      </c>
      <c r="BL126" s="18" t="s">
        <v>153</v>
      </c>
      <c r="BM126" s="222" t="s">
        <v>163</v>
      </c>
    </row>
    <row r="127" s="12" customFormat="1">
      <c r="A127" s="12"/>
      <c r="B127" s="224"/>
      <c r="C127" s="225"/>
      <c r="D127" s="226" t="s">
        <v>168</v>
      </c>
      <c r="E127" s="227" t="s">
        <v>1</v>
      </c>
      <c r="F127" s="228" t="s">
        <v>975</v>
      </c>
      <c r="G127" s="225"/>
      <c r="H127" s="229">
        <v>109.45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5" t="s">
        <v>168</v>
      </c>
      <c r="AU127" s="235" t="s">
        <v>81</v>
      </c>
      <c r="AV127" s="12" t="s">
        <v>83</v>
      </c>
      <c r="AW127" s="12" t="s">
        <v>30</v>
      </c>
      <c r="AX127" s="12" t="s">
        <v>73</v>
      </c>
      <c r="AY127" s="235" t="s">
        <v>148</v>
      </c>
    </row>
    <row r="128" s="13" customFormat="1">
      <c r="A128" s="13"/>
      <c r="B128" s="236"/>
      <c r="C128" s="237"/>
      <c r="D128" s="226" t="s">
        <v>168</v>
      </c>
      <c r="E128" s="238" t="s">
        <v>1</v>
      </c>
      <c r="F128" s="239" t="s">
        <v>170</v>
      </c>
      <c r="G128" s="237"/>
      <c r="H128" s="240">
        <v>109.45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168</v>
      </c>
      <c r="AU128" s="246" t="s">
        <v>81</v>
      </c>
      <c r="AV128" s="13" t="s">
        <v>153</v>
      </c>
      <c r="AW128" s="13" t="s">
        <v>30</v>
      </c>
      <c r="AX128" s="13" t="s">
        <v>81</v>
      </c>
      <c r="AY128" s="246" t="s">
        <v>148</v>
      </c>
    </row>
    <row r="129" s="11" customFormat="1" ht="25.92" customHeight="1">
      <c r="A129" s="11"/>
      <c r="B129" s="197"/>
      <c r="C129" s="198"/>
      <c r="D129" s="199" t="s">
        <v>72</v>
      </c>
      <c r="E129" s="200" t="s">
        <v>844</v>
      </c>
      <c r="F129" s="200" t="s">
        <v>845</v>
      </c>
      <c r="G129" s="198"/>
      <c r="H129" s="198"/>
      <c r="I129" s="201"/>
      <c r="J129" s="202">
        <f>BK129</f>
        <v>0</v>
      </c>
      <c r="K129" s="198"/>
      <c r="L129" s="203"/>
      <c r="M129" s="204"/>
      <c r="N129" s="205"/>
      <c r="O129" s="205"/>
      <c r="P129" s="206">
        <f>P130</f>
        <v>0</v>
      </c>
      <c r="Q129" s="205"/>
      <c r="R129" s="206">
        <f>R130</f>
        <v>0</v>
      </c>
      <c r="S129" s="205"/>
      <c r="T129" s="207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8" t="s">
        <v>81</v>
      </c>
      <c r="AT129" s="209" t="s">
        <v>72</v>
      </c>
      <c r="AU129" s="209" t="s">
        <v>73</v>
      </c>
      <c r="AY129" s="208" t="s">
        <v>148</v>
      </c>
      <c r="BK129" s="210">
        <f>BK130</f>
        <v>0</v>
      </c>
    </row>
    <row r="130" s="2" customFormat="1" ht="16.5" customHeight="1">
      <c r="A130" s="39"/>
      <c r="B130" s="40"/>
      <c r="C130" s="211" t="s">
        <v>164</v>
      </c>
      <c r="D130" s="211" t="s">
        <v>149</v>
      </c>
      <c r="E130" s="212" t="s">
        <v>855</v>
      </c>
      <c r="F130" s="213" t="s">
        <v>856</v>
      </c>
      <c r="G130" s="214" t="s">
        <v>406</v>
      </c>
      <c r="H130" s="215">
        <v>36</v>
      </c>
      <c r="I130" s="216"/>
      <c r="J130" s="217">
        <f>ROUND(I130*H130,2)</f>
        <v>0</v>
      </c>
      <c r="K130" s="213" t="s">
        <v>1</v>
      </c>
      <c r="L130" s="45"/>
      <c r="M130" s="218" t="s">
        <v>1</v>
      </c>
      <c r="N130" s="219" t="s">
        <v>38</v>
      </c>
      <c r="O130" s="9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2" t="s">
        <v>153</v>
      </c>
      <c r="AT130" s="222" t="s">
        <v>149</v>
      </c>
      <c r="AU130" s="222" t="s">
        <v>81</v>
      </c>
      <c r="AY130" s="18" t="s">
        <v>148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8" t="s">
        <v>81</v>
      </c>
      <c r="BK130" s="223">
        <f>ROUND(I130*H130,2)</f>
        <v>0</v>
      </c>
      <c r="BL130" s="18" t="s">
        <v>153</v>
      </c>
      <c r="BM130" s="222" t="s">
        <v>167</v>
      </c>
    </row>
    <row r="131" s="11" customFormat="1" ht="25.92" customHeight="1">
      <c r="A131" s="11"/>
      <c r="B131" s="197"/>
      <c r="C131" s="198"/>
      <c r="D131" s="199" t="s">
        <v>72</v>
      </c>
      <c r="E131" s="200" t="s">
        <v>911</v>
      </c>
      <c r="F131" s="200" t="s">
        <v>246</v>
      </c>
      <c r="G131" s="198"/>
      <c r="H131" s="198"/>
      <c r="I131" s="201"/>
      <c r="J131" s="202">
        <f>BK131</f>
        <v>0</v>
      </c>
      <c r="K131" s="198"/>
      <c r="L131" s="203"/>
      <c r="M131" s="204"/>
      <c r="N131" s="205"/>
      <c r="O131" s="205"/>
      <c r="P131" s="206">
        <f>P132</f>
        <v>0</v>
      </c>
      <c r="Q131" s="205"/>
      <c r="R131" s="206">
        <f>R132</f>
        <v>0</v>
      </c>
      <c r="S131" s="205"/>
      <c r="T131" s="207">
        <f>T132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8" t="s">
        <v>81</v>
      </c>
      <c r="AT131" s="209" t="s">
        <v>72</v>
      </c>
      <c r="AU131" s="209" t="s">
        <v>73</v>
      </c>
      <c r="AY131" s="208" t="s">
        <v>148</v>
      </c>
      <c r="BK131" s="210">
        <f>BK132</f>
        <v>0</v>
      </c>
    </row>
    <row r="132" s="2" customFormat="1" ht="16.5" customHeight="1">
      <c r="A132" s="39"/>
      <c r="B132" s="40"/>
      <c r="C132" s="211" t="s">
        <v>160</v>
      </c>
      <c r="D132" s="211" t="s">
        <v>149</v>
      </c>
      <c r="E132" s="212" t="s">
        <v>912</v>
      </c>
      <c r="F132" s="213" t="s">
        <v>913</v>
      </c>
      <c r="G132" s="214" t="s">
        <v>210</v>
      </c>
      <c r="H132" s="215">
        <v>64.224999999999994</v>
      </c>
      <c r="I132" s="216"/>
      <c r="J132" s="217">
        <f>ROUND(I132*H132,2)</f>
        <v>0</v>
      </c>
      <c r="K132" s="213" t="s">
        <v>1</v>
      </c>
      <c r="L132" s="45"/>
      <c r="M132" s="247" t="s">
        <v>1</v>
      </c>
      <c r="N132" s="248" t="s">
        <v>38</v>
      </c>
      <c r="O132" s="249"/>
      <c r="P132" s="250">
        <f>O132*H132</f>
        <v>0</v>
      </c>
      <c r="Q132" s="250">
        <v>0</v>
      </c>
      <c r="R132" s="250">
        <f>Q132*H132</f>
        <v>0</v>
      </c>
      <c r="S132" s="250">
        <v>0</v>
      </c>
      <c r="T132" s="25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2" t="s">
        <v>153</v>
      </c>
      <c r="AT132" s="222" t="s">
        <v>149</v>
      </c>
      <c r="AU132" s="222" t="s">
        <v>81</v>
      </c>
      <c r="AY132" s="18" t="s">
        <v>148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81</v>
      </c>
      <c r="BK132" s="223">
        <f>ROUND(I132*H132,2)</f>
        <v>0</v>
      </c>
      <c r="BL132" s="18" t="s">
        <v>153</v>
      </c>
      <c r="BM132" s="222" t="s">
        <v>8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GYl7MFGRdrHf8DXxVP0pToSJ4NrXM0PRx4F/KLAIltGCqB7kBUG+cJwLP1O7gDFQZmj7Sfe5Z0g9lJuDifG/sQ==" hashValue="MHaej58KeGVQl8GBtz7o/IfgjoXZTlgckU5Lv0m2X+9tMg3yCkTm8EF/1P5GaV9HBEF4c7MFLk8JIquIkBkWng==" algorithmName="SHA-512" password="CC35"/>
  <autoFilter ref="C119:K13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976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ROUND((SUM(BE120:BE158)),  2)</f>
        <v>0</v>
      </c>
      <c r="G33" s="39"/>
      <c r="H33" s="39"/>
      <c r="I33" s="156">
        <v>0.20999999999999999</v>
      </c>
      <c r="J33" s="155">
        <f>ROUND(((SUM(BE120:BE158))*I33),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ROUND((SUM(BF120:BF158)),  2)</f>
        <v>0</v>
      </c>
      <c r="G34" s="39"/>
      <c r="H34" s="39"/>
      <c r="I34" s="156">
        <v>0.12</v>
      </c>
      <c r="J34" s="155">
        <f>ROUND(((SUM(BF120:BF158))*I34),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ROUND((SUM(BG120:BG158)),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ROUND((SUM(BH120:BH158)),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ROUND((SUM(BI120:BI158)),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102 - Stezka pro chodce a cyklisty kolem ZŠ - Parkovací stání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131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691</v>
      </c>
      <c r="E98" s="183"/>
      <c r="F98" s="183"/>
      <c r="G98" s="183"/>
      <c r="H98" s="183"/>
      <c r="I98" s="183"/>
      <c r="J98" s="184">
        <f>J135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692</v>
      </c>
      <c r="E99" s="183"/>
      <c r="F99" s="183"/>
      <c r="G99" s="183"/>
      <c r="H99" s="183"/>
      <c r="I99" s="183"/>
      <c r="J99" s="184">
        <f>J149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693</v>
      </c>
      <c r="E100" s="183"/>
      <c r="F100" s="183"/>
      <c r="G100" s="183"/>
      <c r="H100" s="183"/>
      <c r="I100" s="183"/>
      <c r="J100" s="184">
        <f>J157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134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Stezky pro chodce a cyklisty v Jablunkově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102 - Stezka pro chodce a cyklisty kolem ZŠ - Parkovací stání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30. 4. 2025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0" customFormat="1" ht="29.28" customHeight="1">
      <c r="A119" s="186"/>
      <c r="B119" s="187"/>
      <c r="C119" s="188" t="s">
        <v>135</v>
      </c>
      <c r="D119" s="189" t="s">
        <v>58</v>
      </c>
      <c r="E119" s="189" t="s">
        <v>54</v>
      </c>
      <c r="F119" s="189" t="s">
        <v>55</v>
      </c>
      <c r="G119" s="189" t="s">
        <v>136</v>
      </c>
      <c r="H119" s="189" t="s">
        <v>137</v>
      </c>
      <c r="I119" s="189" t="s">
        <v>138</v>
      </c>
      <c r="J119" s="189" t="s">
        <v>128</v>
      </c>
      <c r="K119" s="190" t="s">
        <v>139</v>
      </c>
      <c r="L119" s="191"/>
      <c r="M119" s="101" t="s">
        <v>1</v>
      </c>
      <c r="N119" s="102" t="s">
        <v>37</v>
      </c>
      <c r="O119" s="102" t="s">
        <v>140</v>
      </c>
      <c r="P119" s="102" t="s">
        <v>141</v>
      </c>
      <c r="Q119" s="102" t="s">
        <v>142</v>
      </c>
      <c r="R119" s="102" t="s">
        <v>143</v>
      </c>
      <c r="S119" s="102" t="s">
        <v>144</v>
      </c>
      <c r="T119" s="103" t="s">
        <v>145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9"/>
      <c r="B120" s="40"/>
      <c r="C120" s="108" t="s">
        <v>146</v>
      </c>
      <c r="D120" s="41"/>
      <c r="E120" s="41"/>
      <c r="F120" s="41"/>
      <c r="G120" s="41"/>
      <c r="H120" s="41"/>
      <c r="I120" s="41"/>
      <c r="J120" s="192">
        <f>BK120</f>
        <v>0</v>
      </c>
      <c r="K120" s="41"/>
      <c r="L120" s="45"/>
      <c r="M120" s="104"/>
      <c r="N120" s="193"/>
      <c r="O120" s="105"/>
      <c r="P120" s="194">
        <f>P121+P135+P149+P157</f>
        <v>0</v>
      </c>
      <c r="Q120" s="105"/>
      <c r="R120" s="194">
        <f>R121+R135+R149+R157</f>
        <v>0</v>
      </c>
      <c r="S120" s="105"/>
      <c r="T120" s="195">
        <f>T121+T135+T149+T157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130</v>
      </c>
      <c r="BK120" s="196">
        <f>BK121+BK135+BK149+BK157</f>
        <v>0</v>
      </c>
    </row>
    <row r="121" s="11" customFormat="1" ht="25.92" customHeight="1">
      <c r="A121" s="11"/>
      <c r="B121" s="197"/>
      <c r="C121" s="198"/>
      <c r="D121" s="199" t="s">
        <v>72</v>
      </c>
      <c r="E121" s="200" t="s">
        <v>81</v>
      </c>
      <c r="F121" s="200" t="s">
        <v>147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SUM(P122:P134)</f>
        <v>0</v>
      </c>
      <c r="Q121" s="205"/>
      <c r="R121" s="206">
        <f>SUM(R122:R134)</f>
        <v>0</v>
      </c>
      <c r="S121" s="205"/>
      <c r="T121" s="207">
        <f>SUM(T122:T134)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8" t="s">
        <v>81</v>
      </c>
      <c r="AT121" s="209" t="s">
        <v>72</v>
      </c>
      <c r="AU121" s="209" t="s">
        <v>73</v>
      </c>
      <c r="AY121" s="208" t="s">
        <v>148</v>
      </c>
      <c r="BK121" s="210">
        <f>SUM(BK122:BK134)</f>
        <v>0</v>
      </c>
    </row>
    <row r="122" s="2" customFormat="1" ht="16.5" customHeight="1">
      <c r="A122" s="39"/>
      <c r="B122" s="40"/>
      <c r="C122" s="211" t="s">
        <v>81</v>
      </c>
      <c r="D122" s="211" t="s">
        <v>149</v>
      </c>
      <c r="E122" s="212" t="s">
        <v>977</v>
      </c>
      <c r="F122" s="213" t="s">
        <v>978</v>
      </c>
      <c r="G122" s="214" t="s">
        <v>152</v>
      </c>
      <c r="H122" s="215">
        <v>193.797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38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153</v>
      </c>
      <c r="AT122" s="222" t="s">
        <v>149</v>
      </c>
      <c r="AU122" s="222" t="s">
        <v>81</v>
      </c>
      <c r="AY122" s="18" t="s">
        <v>148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81</v>
      </c>
      <c r="BK122" s="223">
        <f>ROUND(I122*H122,2)</f>
        <v>0</v>
      </c>
      <c r="BL122" s="18" t="s">
        <v>153</v>
      </c>
      <c r="BM122" s="222" t="s">
        <v>83</v>
      </c>
    </row>
    <row r="123" s="2" customFormat="1" ht="16.5" customHeight="1">
      <c r="A123" s="39"/>
      <c r="B123" s="40"/>
      <c r="C123" s="211" t="s">
        <v>83</v>
      </c>
      <c r="D123" s="211" t="s">
        <v>149</v>
      </c>
      <c r="E123" s="212" t="s">
        <v>979</v>
      </c>
      <c r="F123" s="213" t="s">
        <v>980</v>
      </c>
      <c r="G123" s="214" t="s">
        <v>193</v>
      </c>
      <c r="H123" s="215">
        <v>96.899000000000001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38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153</v>
      </c>
      <c r="AT123" s="222" t="s">
        <v>149</v>
      </c>
      <c r="AU123" s="222" t="s">
        <v>81</v>
      </c>
      <c r="AY123" s="18" t="s">
        <v>148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81</v>
      </c>
      <c r="BK123" s="223">
        <f>ROUND(I123*H123,2)</f>
        <v>0</v>
      </c>
      <c r="BL123" s="18" t="s">
        <v>153</v>
      </c>
      <c r="BM123" s="222" t="s">
        <v>153</v>
      </c>
    </row>
    <row r="124" s="12" customFormat="1">
      <c r="A124" s="12"/>
      <c r="B124" s="224"/>
      <c r="C124" s="225"/>
      <c r="D124" s="226" t="s">
        <v>168</v>
      </c>
      <c r="E124" s="227" t="s">
        <v>1</v>
      </c>
      <c r="F124" s="228" t="s">
        <v>981</v>
      </c>
      <c r="G124" s="225"/>
      <c r="H124" s="229">
        <v>96.899000000000001</v>
      </c>
      <c r="I124" s="230"/>
      <c r="J124" s="225"/>
      <c r="K124" s="225"/>
      <c r="L124" s="231"/>
      <c r="M124" s="232"/>
      <c r="N124" s="233"/>
      <c r="O124" s="233"/>
      <c r="P124" s="233"/>
      <c r="Q124" s="233"/>
      <c r="R124" s="233"/>
      <c r="S124" s="233"/>
      <c r="T124" s="234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5" t="s">
        <v>168</v>
      </c>
      <c r="AU124" s="235" t="s">
        <v>81</v>
      </c>
      <c r="AV124" s="12" t="s">
        <v>83</v>
      </c>
      <c r="AW124" s="12" t="s">
        <v>30</v>
      </c>
      <c r="AX124" s="12" t="s">
        <v>73</v>
      </c>
      <c r="AY124" s="235" t="s">
        <v>148</v>
      </c>
    </row>
    <row r="125" s="13" customFormat="1">
      <c r="A125" s="13"/>
      <c r="B125" s="236"/>
      <c r="C125" s="237"/>
      <c r="D125" s="226" t="s">
        <v>168</v>
      </c>
      <c r="E125" s="238" t="s">
        <v>1</v>
      </c>
      <c r="F125" s="239" t="s">
        <v>170</v>
      </c>
      <c r="G125" s="237"/>
      <c r="H125" s="240">
        <v>96.899000000000001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168</v>
      </c>
      <c r="AU125" s="246" t="s">
        <v>81</v>
      </c>
      <c r="AV125" s="13" t="s">
        <v>153</v>
      </c>
      <c r="AW125" s="13" t="s">
        <v>30</v>
      </c>
      <c r="AX125" s="13" t="s">
        <v>81</v>
      </c>
      <c r="AY125" s="246" t="s">
        <v>148</v>
      </c>
    </row>
    <row r="126" s="2" customFormat="1" ht="16.5" customHeight="1">
      <c r="A126" s="39"/>
      <c r="B126" s="40"/>
      <c r="C126" s="211" t="s">
        <v>156</v>
      </c>
      <c r="D126" s="211" t="s">
        <v>149</v>
      </c>
      <c r="E126" s="212" t="s">
        <v>982</v>
      </c>
      <c r="F126" s="213" t="s">
        <v>983</v>
      </c>
      <c r="G126" s="214" t="s">
        <v>193</v>
      </c>
      <c r="H126" s="215">
        <v>96.899000000000001</v>
      </c>
      <c r="I126" s="216"/>
      <c r="J126" s="217">
        <f>ROUND(I126*H126,2)</f>
        <v>0</v>
      </c>
      <c r="K126" s="213" t="s">
        <v>1</v>
      </c>
      <c r="L126" s="45"/>
      <c r="M126" s="218" t="s">
        <v>1</v>
      </c>
      <c r="N126" s="219" t="s">
        <v>38</v>
      </c>
      <c r="O126" s="9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153</v>
      </c>
      <c r="AT126" s="222" t="s">
        <v>149</v>
      </c>
      <c r="AU126" s="222" t="s">
        <v>81</v>
      </c>
      <c r="AY126" s="18" t="s">
        <v>148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81</v>
      </c>
      <c r="BK126" s="223">
        <f>ROUND(I126*H126,2)</f>
        <v>0</v>
      </c>
      <c r="BL126" s="18" t="s">
        <v>153</v>
      </c>
      <c r="BM126" s="222" t="s">
        <v>160</v>
      </c>
    </row>
    <row r="127" s="2" customFormat="1" ht="16.5" customHeight="1">
      <c r="A127" s="39"/>
      <c r="B127" s="40"/>
      <c r="C127" s="211" t="s">
        <v>153</v>
      </c>
      <c r="D127" s="211" t="s">
        <v>149</v>
      </c>
      <c r="E127" s="212" t="s">
        <v>984</v>
      </c>
      <c r="F127" s="213" t="s">
        <v>985</v>
      </c>
      <c r="G127" s="214" t="s">
        <v>193</v>
      </c>
      <c r="H127" s="215">
        <v>96.897999999999996</v>
      </c>
      <c r="I127" s="216"/>
      <c r="J127" s="217">
        <f>ROUND(I127*H127,2)</f>
        <v>0</v>
      </c>
      <c r="K127" s="213" t="s">
        <v>1</v>
      </c>
      <c r="L127" s="45"/>
      <c r="M127" s="218" t="s">
        <v>1</v>
      </c>
      <c r="N127" s="219" t="s">
        <v>38</v>
      </c>
      <c r="O127" s="9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153</v>
      </c>
      <c r="AT127" s="222" t="s">
        <v>149</v>
      </c>
      <c r="AU127" s="222" t="s">
        <v>81</v>
      </c>
      <c r="AY127" s="18" t="s">
        <v>148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81</v>
      </c>
      <c r="BK127" s="223">
        <f>ROUND(I127*H127,2)</f>
        <v>0</v>
      </c>
      <c r="BL127" s="18" t="s">
        <v>153</v>
      </c>
      <c r="BM127" s="222" t="s">
        <v>163</v>
      </c>
    </row>
    <row r="128" s="2" customFormat="1" ht="16.5" customHeight="1">
      <c r="A128" s="39"/>
      <c r="B128" s="40"/>
      <c r="C128" s="211" t="s">
        <v>164</v>
      </c>
      <c r="D128" s="211" t="s">
        <v>149</v>
      </c>
      <c r="E128" s="212" t="s">
        <v>986</v>
      </c>
      <c r="F128" s="213" t="s">
        <v>987</v>
      </c>
      <c r="G128" s="214" t="s">
        <v>193</v>
      </c>
      <c r="H128" s="215">
        <v>96.897999999999996</v>
      </c>
      <c r="I128" s="216"/>
      <c r="J128" s="217">
        <f>ROUND(I128*H128,2)</f>
        <v>0</v>
      </c>
      <c r="K128" s="213" t="s">
        <v>1</v>
      </c>
      <c r="L128" s="45"/>
      <c r="M128" s="218" t="s">
        <v>1</v>
      </c>
      <c r="N128" s="219" t="s">
        <v>38</v>
      </c>
      <c r="O128" s="9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2" t="s">
        <v>153</v>
      </c>
      <c r="AT128" s="222" t="s">
        <v>149</v>
      </c>
      <c r="AU128" s="222" t="s">
        <v>81</v>
      </c>
      <c r="AY128" s="18" t="s">
        <v>148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8" t="s">
        <v>81</v>
      </c>
      <c r="BK128" s="223">
        <f>ROUND(I128*H128,2)</f>
        <v>0</v>
      </c>
      <c r="BL128" s="18" t="s">
        <v>153</v>
      </c>
      <c r="BM128" s="222" t="s">
        <v>167</v>
      </c>
    </row>
    <row r="129" s="2" customFormat="1" ht="16.5" customHeight="1">
      <c r="A129" s="39"/>
      <c r="B129" s="40"/>
      <c r="C129" s="211" t="s">
        <v>160</v>
      </c>
      <c r="D129" s="211" t="s">
        <v>149</v>
      </c>
      <c r="E129" s="212" t="s">
        <v>988</v>
      </c>
      <c r="F129" s="213" t="s">
        <v>989</v>
      </c>
      <c r="G129" s="214" t="s">
        <v>193</v>
      </c>
      <c r="H129" s="215">
        <v>96.897999999999996</v>
      </c>
      <c r="I129" s="216"/>
      <c r="J129" s="217">
        <f>ROUND(I129*H129,2)</f>
        <v>0</v>
      </c>
      <c r="K129" s="213" t="s">
        <v>1</v>
      </c>
      <c r="L129" s="45"/>
      <c r="M129" s="218" t="s">
        <v>1</v>
      </c>
      <c r="N129" s="219" t="s">
        <v>38</v>
      </c>
      <c r="O129" s="9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2" t="s">
        <v>153</v>
      </c>
      <c r="AT129" s="222" t="s">
        <v>149</v>
      </c>
      <c r="AU129" s="222" t="s">
        <v>81</v>
      </c>
      <c r="AY129" s="18" t="s">
        <v>148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81</v>
      </c>
      <c r="BK129" s="223">
        <f>ROUND(I129*H129,2)</f>
        <v>0</v>
      </c>
      <c r="BL129" s="18" t="s">
        <v>153</v>
      </c>
      <c r="BM129" s="222" t="s">
        <v>8</v>
      </c>
    </row>
    <row r="130" s="2" customFormat="1" ht="16.5" customHeight="1">
      <c r="A130" s="39"/>
      <c r="B130" s="40"/>
      <c r="C130" s="211" t="s">
        <v>174</v>
      </c>
      <c r="D130" s="211" t="s">
        <v>149</v>
      </c>
      <c r="E130" s="212" t="s">
        <v>990</v>
      </c>
      <c r="F130" s="213" t="s">
        <v>991</v>
      </c>
      <c r="G130" s="214" t="s">
        <v>193</v>
      </c>
      <c r="H130" s="215">
        <v>9</v>
      </c>
      <c r="I130" s="216"/>
      <c r="J130" s="217">
        <f>ROUND(I130*H130,2)</f>
        <v>0</v>
      </c>
      <c r="K130" s="213" t="s">
        <v>1</v>
      </c>
      <c r="L130" s="45"/>
      <c r="M130" s="218" t="s">
        <v>1</v>
      </c>
      <c r="N130" s="219" t="s">
        <v>38</v>
      </c>
      <c r="O130" s="9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2" t="s">
        <v>153</v>
      </c>
      <c r="AT130" s="222" t="s">
        <v>149</v>
      </c>
      <c r="AU130" s="222" t="s">
        <v>81</v>
      </c>
      <c r="AY130" s="18" t="s">
        <v>148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8" t="s">
        <v>81</v>
      </c>
      <c r="BK130" s="223">
        <f>ROUND(I130*H130,2)</f>
        <v>0</v>
      </c>
      <c r="BL130" s="18" t="s">
        <v>153</v>
      </c>
      <c r="BM130" s="222" t="s">
        <v>177</v>
      </c>
    </row>
    <row r="131" s="2" customFormat="1" ht="16.5" customHeight="1">
      <c r="A131" s="39"/>
      <c r="B131" s="40"/>
      <c r="C131" s="211" t="s">
        <v>163</v>
      </c>
      <c r="D131" s="211" t="s">
        <v>149</v>
      </c>
      <c r="E131" s="212" t="s">
        <v>992</v>
      </c>
      <c r="F131" s="213" t="s">
        <v>993</v>
      </c>
      <c r="G131" s="214" t="s">
        <v>193</v>
      </c>
      <c r="H131" s="215">
        <v>96.897999999999996</v>
      </c>
      <c r="I131" s="216"/>
      <c r="J131" s="217">
        <f>ROUND(I131*H131,2)</f>
        <v>0</v>
      </c>
      <c r="K131" s="213" t="s">
        <v>1</v>
      </c>
      <c r="L131" s="45"/>
      <c r="M131" s="218" t="s">
        <v>1</v>
      </c>
      <c r="N131" s="219" t="s">
        <v>38</v>
      </c>
      <c r="O131" s="9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2" t="s">
        <v>153</v>
      </c>
      <c r="AT131" s="222" t="s">
        <v>149</v>
      </c>
      <c r="AU131" s="222" t="s">
        <v>81</v>
      </c>
      <c r="AY131" s="18" t="s">
        <v>148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81</v>
      </c>
      <c r="BK131" s="223">
        <f>ROUND(I131*H131,2)</f>
        <v>0</v>
      </c>
      <c r="BL131" s="18" t="s">
        <v>153</v>
      </c>
      <c r="BM131" s="222" t="s">
        <v>182</v>
      </c>
    </row>
    <row r="132" s="2" customFormat="1" ht="16.5" customHeight="1">
      <c r="A132" s="39"/>
      <c r="B132" s="40"/>
      <c r="C132" s="211" t="s">
        <v>187</v>
      </c>
      <c r="D132" s="211" t="s">
        <v>149</v>
      </c>
      <c r="E132" s="212" t="s">
        <v>994</v>
      </c>
      <c r="F132" s="213" t="s">
        <v>995</v>
      </c>
      <c r="G132" s="214" t="s">
        <v>210</v>
      </c>
      <c r="H132" s="215">
        <v>174.417</v>
      </c>
      <c r="I132" s="216"/>
      <c r="J132" s="217">
        <f>ROUND(I132*H132,2)</f>
        <v>0</v>
      </c>
      <c r="K132" s="213" t="s">
        <v>1</v>
      </c>
      <c r="L132" s="45"/>
      <c r="M132" s="218" t="s">
        <v>1</v>
      </c>
      <c r="N132" s="219" t="s">
        <v>38</v>
      </c>
      <c r="O132" s="9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2" t="s">
        <v>153</v>
      </c>
      <c r="AT132" s="222" t="s">
        <v>149</v>
      </c>
      <c r="AU132" s="222" t="s">
        <v>81</v>
      </c>
      <c r="AY132" s="18" t="s">
        <v>148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81</v>
      </c>
      <c r="BK132" s="223">
        <f>ROUND(I132*H132,2)</f>
        <v>0</v>
      </c>
      <c r="BL132" s="18" t="s">
        <v>153</v>
      </c>
      <c r="BM132" s="222" t="s">
        <v>190</v>
      </c>
    </row>
    <row r="133" s="12" customFormat="1">
      <c r="A133" s="12"/>
      <c r="B133" s="224"/>
      <c r="C133" s="225"/>
      <c r="D133" s="226" t="s">
        <v>168</v>
      </c>
      <c r="E133" s="227" t="s">
        <v>1</v>
      </c>
      <c r="F133" s="228" t="s">
        <v>996</v>
      </c>
      <c r="G133" s="225"/>
      <c r="H133" s="229">
        <v>174.417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5" t="s">
        <v>168</v>
      </c>
      <c r="AU133" s="235" t="s">
        <v>81</v>
      </c>
      <c r="AV133" s="12" t="s">
        <v>83</v>
      </c>
      <c r="AW133" s="12" t="s">
        <v>30</v>
      </c>
      <c r="AX133" s="12" t="s">
        <v>73</v>
      </c>
      <c r="AY133" s="235" t="s">
        <v>148</v>
      </c>
    </row>
    <row r="134" s="13" customFormat="1">
      <c r="A134" s="13"/>
      <c r="B134" s="236"/>
      <c r="C134" s="237"/>
      <c r="D134" s="226" t="s">
        <v>168</v>
      </c>
      <c r="E134" s="238" t="s">
        <v>1</v>
      </c>
      <c r="F134" s="239" t="s">
        <v>170</v>
      </c>
      <c r="G134" s="237"/>
      <c r="H134" s="240">
        <v>174.417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168</v>
      </c>
      <c r="AU134" s="246" t="s">
        <v>81</v>
      </c>
      <c r="AV134" s="13" t="s">
        <v>153</v>
      </c>
      <c r="AW134" s="13" t="s">
        <v>30</v>
      </c>
      <c r="AX134" s="13" t="s">
        <v>81</v>
      </c>
      <c r="AY134" s="246" t="s">
        <v>148</v>
      </c>
    </row>
    <row r="135" s="11" customFormat="1" ht="25.92" customHeight="1">
      <c r="A135" s="11"/>
      <c r="B135" s="197"/>
      <c r="C135" s="198"/>
      <c r="D135" s="199" t="s">
        <v>72</v>
      </c>
      <c r="E135" s="200" t="s">
        <v>164</v>
      </c>
      <c r="F135" s="200" t="s">
        <v>342</v>
      </c>
      <c r="G135" s="198"/>
      <c r="H135" s="198"/>
      <c r="I135" s="201"/>
      <c r="J135" s="202">
        <f>BK135</f>
        <v>0</v>
      </c>
      <c r="K135" s="198"/>
      <c r="L135" s="203"/>
      <c r="M135" s="204"/>
      <c r="N135" s="205"/>
      <c r="O135" s="205"/>
      <c r="P135" s="206">
        <f>SUM(P136:P148)</f>
        <v>0</v>
      </c>
      <c r="Q135" s="205"/>
      <c r="R135" s="206">
        <f>SUM(R136:R148)</f>
        <v>0</v>
      </c>
      <c r="S135" s="205"/>
      <c r="T135" s="207">
        <f>SUM(T136:T148)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8" t="s">
        <v>81</v>
      </c>
      <c r="AT135" s="209" t="s">
        <v>72</v>
      </c>
      <c r="AU135" s="209" t="s">
        <v>73</v>
      </c>
      <c r="AY135" s="208" t="s">
        <v>148</v>
      </c>
      <c r="BK135" s="210">
        <f>SUM(BK136:BK148)</f>
        <v>0</v>
      </c>
    </row>
    <row r="136" s="2" customFormat="1" ht="16.5" customHeight="1">
      <c r="A136" s="39"/>
      <c r="B136" s="40"/>
      <c r="C136" s="211" t="s">
        <v>167</v>
      </c>
      <c r="D136" s="211" t="s">
        <v>149</v>
      </c>
      <c r="E136" s="212" t="s">
        <v>787</v>
      </c>
      <c r="F136" s="213" t="s">
        <v>788</v>
      </c>
      <c r="G136" s="214" t="s">
        <v>152</v>
      </c>
      <c r="H136" s="215">
        <v>193.797</v>
      </c>
      <c r="I136" s="216"/>
      <c r="J136" s="217">
        <f>ROUND(I136*H136,2)</f>
        <v>0</v>
      </c>
      <c r="K136" s="213" t="s">
        <v>1</v>
      </c>
      <c r="L136" s="45"/>
      <c r="M136" s="218" t="s">
        <v>1</v>
      </c>
      <c r="N136" s="219" t="s">
        <v>38</v>
      </c>
      <c r="O136" s="9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2" t="s">
        <v>153</v>
      </c>
      <c r="AT136" s="222" t="s">
        <v>149</v>
      </c>
      <c r="AU136" s="222" t="s">
        <v>81</v>
      </c>
      <c r="AY136" s="18" t="s">
        <v>148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81</v>
      </c>
      <c r="BK136" s="223">
        <f>ROUND(I136*H136,2)</f>
        <v>0</v>
      </c>
      <c r="BL136" s="18" t="s">
        <v>153</v>
      </c>
      <c r="BM136" s="222" t="s">
        <v>194</v>
      </c>
    </row>
    <row r="137" s="12" customFormat="1">
      <c r="A137" s="12"/>
      <c r="B137" s="224"/>
      <c r="C137" s="225"/>
      <c r="D137" s="226" t="s">
        <v>168</v>
      </c>
      <c r="E137" s="227" t="s">
        <v>1</v>
      </c>
      <c r="F137" s="228" t="s">
        <v>997</v>
      </c>
      <c r="G137" s="225"/>
      <c r="H137" s="229">
        <v>193.797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5" t="s">
        <v>168</v>
      </c>
      <c r="AU137" s="235" t="s">
        <v>81</v>
      </c>
      <c r="AV137" s="12" t="s">
        <v>83</v>
      </c>
      <c r="AW137" s="12" t="s">
        <v>30</v>
      </c>
      <c r="AX137" s="12" t="s">
        <v>73</v>
      </c>
      <c r="AY137" s="235" t="s">
        <v>148</v>
      </c>
    </row>
    <row r="138" s="13" customFormat="1">
      <c r="A138" s="13"/>
      <c r="B138" s="236"/>
      <c r="C138" s="237"/>
      <c r="D138" s="226" t="s">
        <v>168</v>
      </c>
      <c r="E138" s="238" t="s">
        <v>1</v>
      </c>
      <c r="F138" s="239" t="s">
        <v>170</v>
      </c>
      <c r="G138" s="237"/>
      <c r="H138" s="240">
        <v>193.797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168</v>
      </c>
      <c r="AU138" s="246" t="s">
        <v>81</v>
      </c>
      <c r="AV138" s="13" t="s">
        <v>153</v>
      </c>
      <c r="AW138" s="13" t="s">
        <v>30</v>
      </c>
      <c r="AX138" s="13" t="s">
        <v>81</v>
      </c>
      <c r="AY138" s="246" t="s">
        <v>148</v>
      </c>
    </row>
    <row r="139" s="2" customFormat="1" ht="16.5" customHeight="1">
      <c r="A139" s="39"/>
      <c r="B139" s="40"/>
      <c r="C139" s="211" t="s">
        <v>196</v>
      </c>
      <c r="D139" s="211" t="s">
        <v>149</v>
      </c>
      <c r="E139" s="212" t="s">
        <v>815</v>
      </c>
      <c r="F139" s="213" t="s">
        <v>816</v>
      </c>
      <c r="G139" s="214" t="s">
        <v>152</v>
      </c>
      <c r="H139" s="215">
        <v>193.797</v>
      </c>
      <c r="I139" s="216"/>
      <c r="J139" s="217">
        <f>ROUND(I139*H139,2)</f>
        <v>0</v>
      </c>
      <c r="K139" s="213" t="s">
        <v>1</v>
      </c>
      <c r="L139" s="45"/>
      <c r="M139" s="218" t="s">
        <v>1</v>
      </c>
      <c r="N139" s="219" t="s">
        <v>38</v>
      </c>
      <c r="O139" s="92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2" t="s">
        <v>153</v>
      </c>
      <c r="AT139" s="222" t="s">
        <v>149</v>
      </c>
      <c r="AU139" s="222" t="s">
        <v>81</v>
      </c>
      <c r="AY139" s="18" t="s">
        <v>148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8" t="s">
        <v>81</v>
      </c>
      <c r="BK139" s="223">
        <f>ROUND(I139*H139,2)</f>
        <v>0</v>
      </c>
      <c r="BL139" s="18" t="s">
        <v>153</v>
      </c>
      <c r="BM139" s="222" t="s">
        <v>199</v>
      </c>
    </row>
    <row r="140" s="12" customFormat="1">
      <c r="A140" s="12"/>
      <c r="B140" s="224"/>
      <c r="C140" s="225"/>
      <c r="D140" s="226" t="s">
        <v>168</v>
      </c>
      <c r="E140" s="227" t="s">
        <v>1</v>
      </c>
      <c r="F140" s="228" t="s">
        <v>997</v>
      </c>
      <c r="G140" s="225"/>
      <c r="H140" s="229">
        <v>193.797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5" t="s">
        <v>168</v>
      </c>
      <c r="AU140" s="235" t="s">
        <v>81</v>
      </c>
      <c r="AV140" s="12" t="s">
        <v>83</v>
      </c>
      <c r="AW140" s="12" t="s">
        <v>30</v>
      </c>
      <c r="AX140" s="12" t="s">
        <v>73</v>
      </c>
      <c r="AY140" s="235" t="s">
        <v>148</v>
      </c>
    </row>
    <row r="141" s="13" customFormat="1">
      <c r="A141" s="13"/>
      <c r="B141" s="236"/>
      <c r="C141" s="237"/>
      <c r="D141" s="226" t="s">
        <v>168</v>
      </c>
      <c r="E141" s="238" t="s">
        <v>1</v>
      </c>
      <c r="F141" s="239" t="s">
        <v>170</v>
      </c>
      <c r="G141" s="237"/>
      <c r="H141" s="240">
        <v>193.797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168</v>
      </c>
      <c r="AU141" s="246" t="s">
        <v>81</v>
      </c>
      <c r="AV141" s="13" t="s">
        <v>153</v>
      </c>
      <c r="AW141" s="13" t="s">
        <v>30</v>
      </c>
      <c r="AX141" s="13" t="s">
        <v>81</v>
      </c>
      <c r="AY141" s="246" t="s">
        <v>148</v>
      </c>
    </row>
    <row r="142" s="2" customFormat="1" ht="16.5" customHeight="1">
      <c r="A142" s="39"/>
      <c r="B142" s="40"/>
      <c r="C142" s="211" t="s">
        <v>8</v>
      </c>
      <c r="D142" s="211" t="s">
        <v>149</v>
      </c>
      <c r="E142" s="212" t="s">
        <v>821</v>
      </c>
      <c r="F142" s="213" t="s">
        <v>822</v>
      </c>
      <c r="G142" s="214" t="s">
        <v>406</v>
      </c>
      <c r="H142" s="215">
        <v>20</v>
      </c>
      <c r="I142" s="216"/>
      <c r="J142" s="217">
        <f>ROUND(I142*H142,2)</f>
        <v>0</v>
      </c>
      <c r="K142" s="213" t="s">
        <v>1</v>
      </c>
      <c r="L142" s="45"/>
      <c r="M142" s="218" t="s">
        <v>1</v>
      </c>
      <c r="N142" s="219" t="s">
        <v>38</v>
      </c>
      <c r="O142" s="9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2" t="s">
        <v>153</v>
      </c>
      <c r="AT142" s="222" t="s">
        <v>149</v>
      </c>
      <c r="AU142" s="222" t="s">
        <v>81</v>
      </c>
      <c r="AY142" s="18" t="s">
        <v>148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8" t="s">
        <v>81</v>
      </c>
      <c r="BK142" s="223">
        <f>ROUND(I142*H142,2)</f>
        <v>0</v>
      </c>
      <c r="BL142" s="18" t="s">
        <v>153</v>
      </c>
      <c r="BM142" s="222" t="s">
        <v>204</v>
      </c>
    </row>
    <row r="143" s="2" customFormat="1" ht="16.5" customHeight="1">
      <c r="A143" s="39"/>
      <c r="B143" s="40"/>
      <c r="C143" s="211" t="s">
        <v>207</v>
      </c>
      <c r="D143" s="211" t="s">
        <v>149</v>
      </c>
      <c r="E143" s="212" t="s">
        <v>839</v>
      </c>
      <c r="F143" s="213" t="s">
        <v>840</v>
      </c>
      <c r="G143" s="214" t="s">
        <v>152</v>
      </c>
      <c r="H143" s="215">
        <v>112.387</v>
      </c>
      <c r="I143" s="216"/>
      <c r="J143" s="217">
        <f>ROUND(I143*H143,2)</f>
        <v>0</v>
      </c>
      <c r="K143" s="213" t="s">
        <v>1</v>
      </c>
      <c r="L143" s="45"/>
      <c r="M143" s="218" t="s">
        <v>1</v>
      </c>
      <c r="N143" s="219" t="s">
        <v>38</v>
      </c>
      <c r="O143" s="92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2" t="s">
        <v>153</v>
      </c>
      <c r="AT143" s="222" t="s">
        <v>149</v>
      </c>
      <c r="AU143" s="222" t="s">
        <v>81</v>
      </c>
      <c r="AY143" s="18" t="s">
        <v>148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8" t="s">
        <v>81</v>
      </c>
      <c r="BK143" s="223">
        <f>ROUND(I143*H143,2)</f>
        <v>0</v>
      </c>
      <c r="BL143" s="18" t="s">
        <v>153</v>
      </c>
      <c r="BM143" s="222" t="s">
        <v>211</v>
      </c>
    </row>
    <row r="144" s="12" customFormat="1">
      <c r="A144" s="12"/>
      <c r="B144" s="224"/>
      <c r="C144" s="225"/>
      <c r="D144" s="226" t="s">
        <v>168</v>
      </c>
      <c r="E144" s="227" t="s">
        <v>1</v>
      </c>
      <c r="F144" s="228" t="s">
        <v>998</v>
      </c>
      <c r="G144" s="225"/>
      <c r="H144" s="229">
        <v>112.387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5" t="s">
        <v>168</v>
      </c>
      <c r="AU144" s="235" t="s">
        <v>81</v>
      </c>
      <c r="AV144" s="12" t="s">
        <v>83</v>
      </c>
      <c r="AW144" s="12" t="s">
        <v>30</v>
      </c>
      <c r="AX144" s="12" t="s">
        <v>73</v>
      </c>
      <c r="AY144" s="235" t="s">
        <v>148</v>
      </c>
    </row>
    <row r="145" s="13" customFormat="1">
      <c r="A145" s="13"/>
      <c r="B145" s="236"/>
      <c r="C145" s="237"/>
      <c r="D145" s="226" t="s">
        <v>168</v>
      </c>
      <c r="E145" s="238" t="s">
        <v>1</v>
      </c>
      <c r="F145" s="239" t="s">
        <v>170</v>
      </c>
      <c r="G145" s="237"/>
      <c r="H145" s="240">
        <v>112.387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168</v>
      </c>
      <c r="AU145" s="246" t="s">
        <v>81</v>
      </c>
      <c r="AV145" s="13" t="s">
        <v>153</v>
      </c>
      <c r="AW145" s="13" t="s">
        <v>30</v>
      </c>
      <c r="AX145" s="13" t="s">
        <v>81</v>
      </c>
      <c r="AY145" s="246" t="s">
        <v>148</v>
      </c>
    </row>
    <row r="146" s="2" customFormat="1" ht="16.5" customHeight="1">
      <c r="A146" s="39"/>
      <c r="B146" s="40"/>
      <c r="C146" s="211" t="s">
        <v>177</v>
      </c>
      <c r="D146" s="211" t="s">
        <v>149</v>
      </c>
      <c r="E146" s="212" t="s">
        <v>999</v>
      </c>
      <c r="F146" s="213" t="s">
        <v>1000</v>
      </c>
      <c r="G146" s="214" t="s">
        <v>159</v>
      </c>
      <c r="H146" s="215">
        <v>400.86900000000003</v>
      </c>
      <c r="I146" s="216"/>
      <c r="J146" s="217">
        <f>ROUND(I146*H146,2)</f>
        <v>0</v>
      </c>
      <c r="K146" s="213" t="s">
        <v>1</v>
      </c>
      <c r="L146" s="45"/>
      <c r="M146" s="218" t="s">
        <v>1</v>
      </c>
      <c r="N146" s="219" t="s">
        <v>38</v>
      </c>
      <c r="O146" s="9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2" t="s">
        <v>153</v>
      </c>
      <c r="AT146" s="222" t="s">
        <v>149</v>
      </c>
      <c r="AU146" s="222" t="s">
        <v>81</v>
      </c>
      <c r="AY146" s="18" t="s">
        <v>148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8" t="s">
        <v>81</v>
      </c>
      <c r="BK146" s="223">
        <f>ROUND(I146*H146,2)</f>
        <v>0</v>
      </c>
      <c r="BL146" s="18" t="s">
        <v>153</v>
      </c>
      <c r="BM146" s="222" t="s">
        <v>215</v>
      </c>
    </row>
    <row r="147" s="12" customFormat="1">
      <c r="A147" s="12"/>
      <c r="B147" s="224"/>
      <c r="C147" s="225"/>
      <c r="D147" s="226" t="s">
        <v>168</v>
      </c>
      <c r="E147" s="227" t="s">
        <v>1</v>
      </c>
      <c r="F147" s="228" t="s">
        <v>1001</v>
      </c>
      <c r="G147" s="225"/>
      <c r="H147" s="229">
        <v>400.86900000000003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5" t="s">
        <v>168</v>
      </c>
      <c r="AU147" s="235" t="s">
        <v>81</v>
      </c>
      <c r="AV147" s="12" t="s">
        <v>83</v>
      </c>
      <c r="AW147" s="12" t="s">
        <v>30</v>
      </c>
      <c r="AX147" s="12" t="s">
        <v>73</v>
      </c>
      <c r="AY147" s="235" t="s">
        <v>148</v>
      </c>
    </row>
    <row r="148" s="13" customFormat="1">
      <c r="A148" s="13"/>
      <c r="B148" s="236"/>
      <c r="C148" s="237"/>
      <c r="D148" s="226" t="s">
        <v>168</v>
      </c>
      <c r="E148" s="238" t="s">
        <v>1</v>
      </c>
      <c r="F148" s="239" t="s">
        <v>170</v>
      </c>
      <c r="G148" s="237"/>
      <c r="H148" s="240">
        <v>400.86900000000003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168</v>
      </c>
      <c r="AU148" s="246" t="s">
        <v>81</v>
      </c>
      <c r="AV148" s="13" t="s">
        <v>153</v>
      </c>
      <c r="AW148" s="13" t="s">
        <v>30</v>
      </c>
      <c r="AX148" s="13" t="s">
        <v>81</v>
      </c>
      <c r="AY148" s="246" t="s">
        <v>148</v>
      </c>
    </row>
    <row r="149" s="11" customFormat="1" ht="25.92" customHeight="1">
      <c r="A149" s="11"/>
      <c r="B149" s="197"/>
      <c r="C149" s="198"/>
      <c r="D149" s="199" t="s">
        <v>72</v>
      </c>
      <c r="E149" s="200" t="s">
        <v>844</v>
      </c>
      <c r="F149" s="200" t="s">
        <v>845</v>
      </c>
      <c r="G149" s="198"/>
      <c r="H149" s="198"/>
      <c r="I149" s="201"/>
      <c r="J149" s="202">
        <f>BK149</f>
        <v>0</v>
      </c>
      <c r="K149" s="198"/>
      <c r="L149" s="203"/>
      <c r="M149" s="204"/>
      <c r="N149" s="205"/>
      <c r="O149" s="205"/>
      <c r="P149" s="206">
        <f>SUM(P150:P156)</f>
        <v>0</v>
      </c>
      <c r="Q149" s="205"/>
      <c r="R149" s="206">
        <f>SUM(R150:R156)</f>
        <v>0</v>
      </c>
      <c r="S149" s="205"/>
      <c r="T149" s="207">
        <f>SUM(T150:T156)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08" t="s">
        <v>81</v>
      </c>
      <c r="AT149" s="209" t="s">
        <v>72</v>
      </c>
      <c r="AU149" s="209" t="s">
        <v>73</v>
      </c>
      <c r="AY149" s="208" t="s">
        <v>148</v>
      </c>
      <c r="BK149" s="210">
        <f>SUM(BK150:BK156)</f>
        <v>0</v>
      </c>
    </row>
    <row r="150" s="2" customFormat="1" ht="16.5" customHeight="1">
      <c r="A150" s="39"/>
      <c r="B150" s="40"/>
      <c r="C150" s="211" t="s">
        <v>217</v>
      </c>
      <c r="D150" s="211" t="s">
        <v>149</v>
      </c>
      <c r="E150" s="212" t="s">
        <v>846</v>
      </c>
      <c r="F150" s="213" t="s">
        <v>847</v>
      </c>
      <c r="G150" s="214" t="s">
        <v>159</v>
      </c>
      <c r="H150" s="215">
        <v>2</v>
      </c>
      <c r="I150" s="216"/>
      <c r="J150" s="217">
        <f>ROUND(I150*H150,2)</f>
        <v>0</v>
      </c>
      <c r="K150" s="213" t="s">
        <v>1</v>
      </c>
      <c r="L150" s="45"/>
      <c r="M150" s="218" t="s">
        <v>1</v>
      </c>
      <c r="N150" s="219" t="s">
        <v>38</v>
      </c>
      <c r="O150" s="9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2" t="s">
        <v>153</v>
      </c>
      <c r="AT150" s="222" t="s">
        <v>149</v>
      </c>
      <c r="AU150" s="222" t="s">
        <v>81</v>
      </c>
      <c r="AY150" s="18" t="s">
        <v>148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8" t="s">
        <v>81</v>
      </c>
      <c r="BK150" s="223">
        <f>ROUND(I150*H150,2)</f>
        <v>0</v>
      </c>
      <c r="BL150" s="18" t="s">
        <v>153</v>
      </c>
      <c r="BM150" s="222" t="s">
        <v>220</v>
      </c>
    </row>
    <row r="151" s="2" customFormat="1" ht="16.5" customHeight="1">
      <c r="A151" s="39"/>
      <c r="B151" s="40"/>
      <c r="C151" s="211" t="s">
        <v>182</v>
      </c>
      <c r="D151" s="211" t="s">
        <v>149</v>
      </c>
      <c r="E151" s="212" t="s">
        <v>848</v>
      </c>
      <c r="F151" s="213" t="s">
        <v>849</v>
      </c>
      <c r="G151" s="214" t="s">
        <v>152</v>
      </c>
      <c r="H151" s="215">
        <v>2</v>
      </c>
      <c r="I151" s="216"/>
      <c r="J151" s="217">
        <f>ROUND(I151*H151,2)</f>
        <v>0</v>
      </c>
      <c r="K151" s="213" t="s">
        <v>1</v>
      </c>
      <c r="L151" s="45"/>
      <c r="M151" s="218" t="s">
        <v>1</v>
      </c>
      <c r="N151" s="219" t="s">
        <v>38</v>
      </c>
      <c r="O151" s="92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2" t="s">
        <v>153</v>
      </c>
      <c r="AT151" s="222" t="s">
        <v>149</v>
      </c>
      <c r="AU151" s="222" t="s">
        <v>81</v>
      </c>
      <c r="AY151" s="18" t="s">
        <v>148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8" t="s">
        <v>81</v>
      </c>
      <c r="BK151" s="223">
        <f>ROUND(I151*H151,2)</f>
        <v>0</v>
      </c>
      <c r="BL151" s="18" t="s">
        <v>153</v>
      </c>
      <c r="BM151" s="222" t="s">
        <v>223</v>
      </c>
    </row>
    <row r="152" s="2" customFormat="1" ht="21.75" customHeight="1">
      <c r="A152" s="39"/>
      <c r="B152" s="40"/>
      <c r="C152" s="211" t="s">
        <v>224</v>
      </c>
      <c r="D152" s="211" t="s">
        <v>149</v>
      </c>
      <c r="E152" s="212" t="s">
        <v>1002</v>
      </c>
      <c r="F152" s="213" t="s">
        <v>1003</v>
      </c>
      <c r="G152" s="214" t="s">
        <v>406</v>
      </c>
      <c r="H152" s="215">
        <v>62.240000000000002</v>
      </c>
      <c r="I152" s="216"/>
      <c r="J152" s="217">
        <f>ROUND(I152*H152,2)</f>
        <v>0</v>
      </c>
      <c r="K152" s="213" t="s">
        <v>1</v>
      </c>
      <c r="L152" s="45"/>
      <c r="M152" s="218" t="s">
        <v>1</v>
      </c>
      <c r="N152" s="219" t="s">
        <v>38</v>
      </c>
      <c r="O152" s="9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2" t="s">
        <v>153</v>
      </c>
      <c r="AT152" s="222" t="s">
        <v>149</v>
      </c>
      <c r="AU152" s="222" t="s">
        <v>81</v>
      </c>
      <c r="AY152" s="18" t="s">
        <v>148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81</v>
      </c>
      <c r="BK152" s="223">
        <f>ROUND(I152*H152,2)</f>
        <v>0</v>
      </c>
      <c r="BL152" s="18" t="s">
        <v>153</v>
      </c>
      <c r="BM152" s="222" t="s">
        <v>227</v>
      </c>
    </row>
    <row r="153" s="2" customFormat="1" ht="16.5" customHeight="1">
      <c r="A153" s="39"/>
      <c r="B153" s="40"/>
      <c r="C153" s="211" t="s">
        <v>190</v>
      </c>
      <c r="D153" s="211" t="s">
        <v>149</v>
      </c>
      <c r="E153" s="212" t="s">
        <v>1004</v>
      </c>
      <c r="F153" s="213" t="s">
        <v>1005</v>
      </c>
      <c r="G153" s="214" t="s">
        <v>159</v>
      </c>
      <c r="H153" s="215">
        <v>20</v>
      </c>
      <c r="I153" s="216"/>
      <c r="J153" s="217">
        <f>ROUND(I153*H153,2)</f>
        <v>0</v>
      </c>
      <c r="K153" s="213" t="s">
        <v>1</v>
      </c>
      <c r="L153" s="45"/>
      <c r="M153" s="218" t="s">
        <v>1</v>
      </c>
      <c r="N153" s="219" t="s">
        <v>38</v>
      </c>
      <c r="O153" s="92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2" t="s">
        <v>153</v>
      </c>
      <c r="AT153" s="222" t="s">
        <v>149</v>
      </c>
      <c r="AU153" s="222" t="s">
        <v>81</v>
      </c>
      <c r="AY153" s="18" t="s">
        <v>148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8" t="s">
        <v>81</v>
      </c>
      <c r="BK153" s="223">
        <f>ROUND(I153*H153,2)</f>
        <v>0</v>
      </c>
      <c r="BL153" s="18" t="s">
        <v>153</v>
      </c>
      <c r="BM153" s="222" t="s">
        <v>230</v>
      </c>
    </row>
    <row r="154" s="2" customFormat="1" ht="16.5" customHeight="1">
      <c r="A154" s="39"/>
      <c r="B154" s="40"/>
      <c r="C154" s="211" t="s">
        <v>343</v>
      </c>
      <c r="D154" s="211" t="s">
        <v>149</v>
      </c>
      <c r="E154" s="212" t="s">
        <v>1006</v>
      </c>
      <c r="F154" s="213" t="s">
        <v>1007</v>
      </c>
      <c r="G154" s="214" t="s">
        <v>159</v>
      </c>
      <c r="H154" s="215">
        <v>2</v>
      </c>
      <c r="I154" s="216"/>
      <c r="J154" s="217">
        <f>ROUND(I154*H154,2)</f>
        <v>0</v>
      </c>
      <c r="K154" s="213" t="s">
        <v>1</v>
      </c>
      <c r="L154" s="45"/>
      <c r="M154" s="218" t="s">
        <v>1</v>
      </c>
      <c r="N154" s="219" t="s">
        <v>38</v>
      </c>
      <c r="O154" s="92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2" t="s">
        <v>153</v>
      </c>
      <c r="AT154" s="222" t="s">
        <v>149</v>
      </c>
      <c r="AU154" s="222" t="s">
        <v>81</v>
      </c>
      <c r="AY154" s="18" t="s">
        <v>148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8" t="s">
        <v>81</v>
      </c>
      <c r="BK154" s="223">
        <f>ROUND(I154*H154,2)</f>
        <v>0</v>
      </c>
      <c r="BL154" s="18" t="s">
        <v>153</v>
      </c>
      <c r="BM154" s="222" t="s">
        <v>428</v>
      </c>
    </row>
    <row r="155" s="2" customFormat="1" ht="16.5" customHeight="1">
      <c r="A155" s="39"/>
      <c r="B155" s="40"/>
      <c r="C155" s="211" t="s">
        <v>194</v>
      </c>
      <c r="D155" s="211" t="s">
        <v>149</v>
      </c>
      <c r="E155" s="212" t="s">
        <v>891</v>
      </c>
      <c r="F155" s="213" t="s">
        <v>892</v>
      </c>
      <c r="G155" s="214" t="s">
        <v>159</v>
      </c>
      <c r="H155" s="215">
        <v>2</v>
      </c>
      <c r="I155" s="216"/>
      <c r="J155" s="217">
        <f>ROUND(I155*H155,2)</f>
        <v>0</v>
      </c>
      <c r="K155" s="213" t="s">
        <v>1</v>
      </c>
      <c r="L155" s="45"/>
      <c r="M155" s="218" t="s">
        <v>1</v>
      </c>
      <c r="N155" s="219" t="s">
        <v>38</v>
      </c>
      <c r="O155" s="92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2" t="s">
        <v>153</v>
      </c>
      <c r="AT155" s="222" t="s">
        <v>149</v>
      </c>
      <c r="AU155" s="222" t="s">
        <v>81</v>
      </c>
      <c r="AY155" s="18" t="s">
        <v>148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8" t="s">
        <v>81</v>
      </c>
      <c r="BK155" s="223">
        <f>ROUND(I155*H155,2)</f>
        <v>0</v>
      </c>
      <c r="BL155" s="18" t="s">
        <v>153</v>
      </c>
      <c r="BM155" s="222" t="s">
        <v>440</v>
      </c>
    </row>
    <row r="156" s="2" customFormat="1" ht="16.5" customHeight="1">
      <c r="A156" s="39"/>
      <c r="B156" s="40"/>
      <c r="C156" s="211" t="s">
        <v>7</v>
      </c>
      <c r="D156" s="211" t="s">
        <v>149</v>
      </c>
      <c r="E156" s="212" t="s">
        <v>894</v>
      </c>
      <c r="F156" s="213" t="s">
        <v>895</v>
      </c>
      <c r="G156" s="214" t="s">
        <v>159</v>
      </c>
      <c r="H156" s="215">
        <v>2</v>
      </c>
      <c r="I156" s="216"/>
      <c r="J156" s="217">
        <f>ROUND(I156*H156,2)</f>
        <v>0</v>
      </c>
      <c r="K156" s="213" t="s">
        <v>1</v>
      </c>
      <c r="L156" s="45"/>
      <c r="M156" s="218" t="s">
        <v>1</v>
      </c>
      <c r="N156" s="219" t="s">
        <v>38</v>
      </c>
      <c r="O156" s="9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2" t="s">
        <v>153</v>
      </c>
      <c r="AT156" s="222" t="s">
        <v>149</v>
      </c>
      <c r="AU156" s="222" t="s">
        <v>81</v>
      </c>
      <c r="AY156" s="18" t="s">
        <v>148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81</v>
      </c>
      <c r="BK156" s="223">
        <f>ROUND(I156*H156,2)</f>
        <v>0</v>
      </c>
      <c r="BL156" s="18" t="s">
        <v>153</v>
      </c>
      <c r="BM156" s="222" t="s">
        <v>451</v>
      </c>
    </row>
    <row r="157" s="11" customFormat="1" ht="25.92" customHeight="1">
      <c r="A157" s="11"/>
      <c r="B157" s="197"/>
      <c r="C157" s="198"/>
      <c r="D157" s="199" t="s">
        <v>72</v>
      </c>
      <c r="E157" s="200" t="s">
        <v>911</v>
      </c>
      <c r="F157" s="200" t="s">
        <v>246</v>
      </c>
      <c r="G157" s="198"/>
      <c r="H157" s="198"/>
      <c r="I157" s="201"/>
      <c r="J157" s="202">
        <f>BK157</f>
        <v>0</v>
      </c>
      <c r="K157" s="198"/>
      <c r="L157" s="203"/>
      <c r="M157" s="204"/>
      <c r="N157" s="205"/>
      <c r="O157" s="205"/>
      <c r="P157" s="206">
        <f>P158</f>
        <v>0</v>
      </c>
      <c r="Q157" s="205"/>
      <c r="R157" s="206">
        <f>R158</f>
        <v>0</v>
      </c>
      <c r="S157" s="205"/>
      <c r="T157" s="207">
        <f>T158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8" t="s">
        <v>81</v>
      </c>
      <c r="AT157" s="209" t="s">
        <v>72</v>
      </c>
      <c r="AU157" s="209" t="s">
        <v>73</v>
      </c>
      <c r="AY157" s="208" t="s">
        <v>148</v>
      </c>
      <c r="BK157" s="210">
        <f>BK158</f>
        <v>0</v>
      </c>
    </row>
    <row r="158" s="2" customFormat="1" ht="16.5" customHeight="1">
      <c r="A158" s="39"/>
      <c r="B158" s="40"/>
      <c r="C158" s="211" t="s">
        <v>199</v>
      </c>
      <c r="D158" s="211" t="s">
        <v>149</v>
      </c>
      <c r="E158" s="212" t="s">
        <v>912</v>
      </c>
      <c r="F158" s="213" t="s">
        <v>913</v>
      </c>
      <c r="G158" s="214" t="s">
        <v>210</v>
      </c>
      <c r="H158" s="215">
        <v>309.23099999999999</v>
      </c>
      <c r="I158" s="216"/>
      <c r="J158" s="217">
        <f>ROUND(I158*H158,2)</f>
        <v>0</v>
      </c>
      <c r="K158" s="213" t="s">
        <v>1</v>
      </c>
      <c r="L158" s="45"/>
      <c r="M158" s="247" t="s">
        <v>1</v>
      </c>
      <c r="N158" s="248" t="s">
        <v>38</v>
      </c>
      <c r="O158" s="249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2" t="s">
        <v>153</v>
      </c>
      <c r="AT158" s="222" t="s">
        <v>149</v>
      </c>
      <c r="AU158" s="222" t="s">
        <v>81</v>
      </c>
      <c r="AY158" s="18" t="s">
        <v>148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8" t="s">
        <v>81</v>
      </c>
      <c r="BK158" s="223">
        <f>ROUND(I158*H158,2)</f>
        <v>0</v>
      </c>
      <c r="BL158" s="18" t="s">
        <v>153</v>
      </c>
      <c r="BM158" s="222" t="s">
        <v>462</v>
      </c>
    </row>
    <row r="159" s="2" customFormat="1" ht="6.96" customHeight="1">
      <c r="A159" s="39"/>
      <c r="B159" s="67"/>
      <c r="C159" s="68"/>
      <c r="D159" s="68"/>
      <c r="E159" s="68"/>
      <c r="F159" s="68"/>
      <c r="G159" s="68"/>
      <c r="H159" s="68"/>
      <c r="I159" s="68"/>
      <c r="J159" s="68"/>
      <c r="K159" s="68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WbIjvGGFRb2I4BAXGs4kVqFdA9+J4dahb44+f1D2qIiMdezInOVYmKa3Qa5rhTEeJusy5ikE3GFHbMiigbP7Mg==" hashValue="5/5wHLm1PbrRQ8CDHk5RK/bfoWMGxHp+0xMm7SVx+8bRSYe2BH5z6wQv891NPxGdyc+pxw2YQVDzZd3gIJfA8w==" algorithmName="SHA-512" password="CC35"/>
  <autoFilter ref="C119:K15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ROUND((SUM(BE126:BE672)),  2)</f>
        <v>0</v>
      </c>
      <c r="G33" s="39"/>
      <c r="H33" s="39"/>
      <c r="I33" s="156">
        <v>0.20999999999999999</v>
      </c>
      <c r="J33" s="155">
        <f>ROUND(((SUM(BE126:BE672))*I33),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ROUND((SUM(BF126:BF672)),  2)</f>
        <v>0</v>
      </c>
      <c r="G34" s="39"/>
      <c r="H34" s="39"/>
      <c r="I34" s="156">
        <v>0.12</v>
      </c>
      <c r="J34" s="155">
        <f>ROUND(((SUM(BF126:BF672))*I34),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ROUND((SUM(BG126:BG672)),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ROUND((SUM(BH126:BH672)),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ROUND((SUM(BI126:BI672)),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401 - Stezka pro chodce a cyklisty kolem ZŠ - Rekonstrukce VO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648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52"/>
      <c r="C98" s="253"/>
      <c r="D98" s="254" t="s">
        <v>255</v>
      </c>
      <c r="E98" s="255"/>
      <c r="F98" s="255"/>
      <c r="G98" s="255"/>
      <c r="H98" s="255"/>
      <c r="I98" s="255"/>
      <c r="J98" s="256">
        <f>J128</f>
        <v>0</v>
      </c>
      <c r="K98" s="253"/>
      <c r="L98" s="257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14" customFormat="1" ht="19.92" customHeight="1">
      <c r="A99" s="14"/>
      <c r="B99" s="252"/>
      <c r="C99" s="253"/>
      <c r="D99" s="254" t="s">
        <v>1009</v>
      </c>
      <c r="E99" s="255"/>
      <c r="F99" s="255"/>
      <c r="G99" s="255"/>
      <c r="H99" s="255"/>
      <c r="I99" s="255"/>
      <c r="J99" s="256">
        <f>J245</f>
        <v>0</v>
      </c>
      <c r="K99" s="253"/>
      <c r="L99" s="257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</row>
    <row r="100" s="14" customFormat="1" ht="19.92" customHeight="1">
      <c r="A100" s="14"/>
      <c r="B100" s="252"/>
      <c r="C100" s="253"/>
      <c r="D100" s="254" t="s">
        <v>1010</v>
      </c>
      <c r="E100" s="255"/>
      <c r="F100" s="255"/>
      <c r="G100" s="255"/>
      <c r="H100" s="255"/>
      <c r="I100" s="255"/>
      <c r="J100" s="256">
        <f>J309</f>
        <v>0</v>
      </c>
      <c r="K100" s="253"/>
      <c r="L100" s="257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9" customFormat="1" ht="24.96" customHeight="1">
      <c r="A101" s="9"/>
      <c r="B101" s="180"/>
      <c r="C101" s="181"/>
      <c r="D101" s="182" t="s">
        <v>1011</v>
      </c>
      <c r="E101" s="183"/>
      <c r="F101" s="183"/>
      <c r="G101" s="183"/>
      <c r="H101" s="183"/>
      <c r="I101" s="183"/>
      <c r="J101" s="184">
        <f>J315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52"/>
      <c r="C102" s="253"/>
      <c r="D102" s="254" t="s">
        <v>1012</v>
      </c>
      <c r="E102" s="255"/>
      <c r="F102" s="255"/>
      <c r="G102" s="255"/>
      <c r="H102" s="255"/>
      <c r="I102" s="255"/>
      <c r="J102" s="256">
        <f>J316</f>
        <v>0</v>
      </c>
      <c r="K102" s="253"/>
      <c r="L102" s="257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52"/>
      <c r="C103" s="253"/>
      <c r="D103" s="254" t="s">
        <v>1013</v>
      </c>
      <c r="E103" s="255"/>
      <c r="F103" s="255"/>
      <c r="G103" s="255"/>
      <c r="H103" s="255"/>
      <c r="I103" s="255"/>
      <c r="J103" s="256">
        <f>J345</f>
        <v>0</v>
      </c>
      <c r="K103" s="253"/>
      <c r="L103" s="257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9" customFormat="1" ht="24.96" customHeight="1">
      <c r="A104" s="9"/>
      <c r="B104" s="180"/>
      <c r="C104" s="181"/>
      <c r="D104" s="182" t="s">
        <v>1014</v>
      </c>
      <c r="E104" s="183"/>
      <c r="F104" s="183"/>
      <c r="G104" s="183"/>
      <c r="H104" s="183"/>
      <c r="I104" s="183"/>
      <c r="J104" s="184">
        <f>J569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4" customFormat="1" ht="19.92" customHeight="1">
      <c r="A105" s="14"/>
      <c r="B105" s="252"/>
      <c r="C105" s="253"/>
      <c r="D105" s="254" t="s">
        <v>1015</v>
      </c>
      <c r="E105" s="255"/>
      <c r="F105" s="255"/>
      <c r="G105" s="255"/>
      <c r="H105" s="255"/>
      <c r="I105" s="255"/>
      <c r="J105" s="256">
        <f>J570</f>
        <v>0</v>
      </c>
      <c r="K105" s="253"/>
      <c r="L105" s="257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52"/>
      <c r="C106" s="253"/>
      <c r="D106" s="254" t="s">
        <v>1016</v>
      </c>
      <c r="E106" s="255"/>
      <c r="F106" s="255"/>
      <c r="G106" s="255"/>
      <c r="H106" s="255"/>
      <c r="I106" s="255"/>
      <c r="J106" s="256">
        <f>J654</f>
        <v>0</v>
      </c>
      <c r="K106" s="253"/>
      <c r="L106" s="257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5" t="str">
        <f>E7</f>
        <v>Stezky pro chodce a cyklisty v Jablunkově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124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401 - Stezka pro chodce a cyklisty kolem ZŠ - Rekonstrukce VO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 </v>
      </c>
      <c r="G120" s="41"/>
      <c r="H120" s="41"/>
      <c r="I120" s="33" t="s">
        <v>22</v>
      </c>
      <c r="J120" s="80" t="str">
        <f>IF(J12="","",J12)</f>
        <v>30. 4. 2025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33" t="s">
        <v>29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27</v>
      </c>
      <c r="D123" s="41"/>
      <c r="E123" s="41"/>
      <c r="F123" s="28" t="str">
        <f>IF(E18="","",E18)</f>
        <v>Vyplň údaj</v>
      </c>
      <c r="G123" s="41"/>
      <c r="H123" s="41"/>
      <c r="I123" s="33" t="s">
        <v>31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0" customFormat="1" ht="29.28" customHeight="1">
      <c r="A125" s="186"/>
      <c r="B125" s="187"/>
      <c r="C125" s="188" t="s">
        <v>135</v>
      </c>
      <c r="D125" s="189" t="s">
        <v>58</v>
      </c>
      <c r="E125" s="189" t="s">
        <v>54</v>
      </c>
      <c r="F125" s="189" t="s">
        <v>55</v>
      </c>
      <c r="G125" s="189" t="s">
        <v>136</v>
      </c>
      <c r="H125" s="189" t="s">
        <v>137</v>
      </c>
      <c r="I125" s="189" t="s">
        <v>138</v>
      </c>
      <c r="J125" s="189" t="s">
        <v>128</v>
      </c>
      <c r="K125" s="190" t="s">
        <v>139</v>
      </c>
      <c r="L125" s="191"/>
      <c r="M125" s="101" t="s">
        <v>1</v>
      </c>
      <c r="N125" s="102" t="s">
        <v>37</v>
      </c>
      <c r="O125" s="102" t="s">
        <v>140</v>
      </c>
      <c r="P125" s="102" t="s">
        <v>141</v>
      </c>
      <c r="Q125" s="102" t="s">
        <v>142</v>
      </c>
      <c r="R125" s="102" t="s">
        <v>143</v>
      </c>
      <c r="S125" s="102" t="s">
        <v>144</v>
      </c>
      <c r="T125" s="103" t="s">
        <v>145</v>
      </c>
      <c r="U125" s="186"/>
      <c r="V125" s="186"/>
      <c r="W125" s="186"/>
      <c r="X125" s="186"/>
      <c r="Y125" s="186"/>
      <c r="Z125" s="186"/>
      <c r="AA125" s="186"/>
      <c r="AB125" s="186"/>
      <c r="AC125" s="186"/>
      <c r="AD125" s="186"/>
      <c r="AE125" s="186"/>
    </row>
    <row r="126" s="2" customFormat="1" ht="22.8" customHeight="1">
      <c r="A126" s="39"/>
      <c r="B126" s="40"/>
      <c r="C126" s="108" t="s">
        <v>146</v>
      </c>
      <c r="D126" s="41"/>
      <c r="E126" s="41"/>
      <c r="F126" s="41"/>
      <c r="G126" s="41"/>
      <c r="H126" s="41"/>
      <c r="I126" s="41"/>
      <c r="J126" s="192">
        <f>BK126</f>
        <v>0</v>
      </c>
      <c r="K126" s="41"/>
      <c r="L126" s="45"/>
      <c r="M126" s="104"/>
      <c r="N126" s="193"/>
      <c r="O126" s="105"/>
      <c r="P126" s="194">
        <f>P127+P315+P569</f>
        <v>0</v>
      </c>
      <c r="Q126" s="105"/>
      <c r="R126" s="194">
        <f>R127+R315+R569</f>
        <v>48.421565530000002</v>
      </c>
      <c r="S126" s="105"/>
      <c r="T126" s="195">
        <f>T127+T315+T569</f>
        <v>15.988600000000002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72</v>
      </c>
      <c r="AU126" s="18" t="s">
        <v>130</v>
      </c>
      <c r="BK126" s="196">
        <f>BK127+BK315+BK569</f>
        <v>0</v>
      </c>
    </row>
    <row r="127" s="11" customFormat="1" ht="25.92" customHeight="1">
      <c r="A127" s="11"/>
      <c r="B127" s="197"/>
      <c r="C127" s="198"/>
      <c r="D127" s="199" t="s">
        <v>72</v>
      </c>
      <c r="E127" s="200" t="s">
        <v>685</v>
      </c>
      <c r="F127" s="200" t="s">
        <v>686</v>
      </c>
      <c r="G127" s="198"/>
      <c r="H127" s="198"/>
      <c r="I127" s="201"/>
      <c r="J127" s="202">
        <f>BK127</f>
        <v>0</v>
      </c>
      <c r="K127" s="198"/>
      <c r="L127" s="203"/>
      <c r="M127" s="204"/>
      <c r="N127" s="205"/>
      <c r="O127" s="205"/>
      <c r="P127" s="206">
        <f>P128+P245+P309</f>
        <v>0</v>
      </c>
      <c r="Q127" s="205"/>
      <c r="R127" s="206">
        <f>R128+R245+R309</f>
        <v>43.268556230000002</v>
      </c>
      <c r="S127" s="205"/>
      <c r="T127" s="207">
        <f>T128+T245+T309</f>
        <v>15.974200000000002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8" t="s">
        <v>81</v>
      </c>
      <c r="AT127" s="209" t="s">
        <v>72</v>
      </c>
      <c r="AU127" s="209" t="s">
        <v>73</v>
      </c>
      <c r="AY127" s="208" t="s">
        <v>148</v>
      </c>
      <c r="BK127" s="210">
        <f>BK128+BK245+BK309</f>
        <v>0</v>
      </c>
    </row>
    <row r="128" s="11" customFormat="1" ht="22.8" customHeight="1">
      <c r="A128" s="11"/>
      <c r="B128" s="197"/>
      <c r="C128" s="198"/>
      <c r="D128" s="199" t="s">
        <v>72</v>
      </c>
      <c r="E128" s="283" t="s">
        <v>81</v>
      </c>
      <c r="F128" s="283" t="s">
        <v>147</v>
      </c>
      <c r="G128" s="198"/>
      <c r="H128" s="198"/>
      <c r="I128" s="201"/>
      <c r="J128" s="284">
        <f>BK128</f>
        <v>0</v>
      </c>
      <c r="K128" s="198"/>
      <c r="L128" s="203"/>
      <c r="M128" s="204"/>
      <c r="N128" s="205"/>
      <c r="O128" s="205"/>
      <c r="P128" s="206">
        <f>SUM(P129:P244)</f>
        <v>0</v>
      </c>
      <c r="Q128" s="205"/>
      <c r="R128" s="206">
        <f>SUM(R129:R244)</f>
        <v>0</v>
      </c>
      <c r="S128" s="205"/>
      <c r="T128" s="207">
        <f>SUM(T129:T244)</f>
        <v>15.974200000000002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8" t="s">
        <v>81</v>
      </c>
      <c r="AT128" s="209" t="s">
        <v>72</v>
      </c>
      <c r="AU128" s="209" t="s">
        <v>81</v>
      </c>
      <c r="AY128" s="208" t="s">
        <v>148</v>
      </c>
      <c r="BK128" s="210">
        <f>SUM(BK129:BK244)</f>
        <v>0</v>
      </c>
    </row>
    <row r="129" s="2" customFormat="1" ht="16.5" customHeight="1">
      <c r="A129" s="39"/>
      <c r="B129" s="40"/>
      <c r="C129" s="211" t="s">
        <v>81</v>
      </c>
      <c r="D129" s="211" t="s">
        <v>149</v>
      </c>
      <c r="E129" s="212" t="s">
        <v>1017</v>
      </c>
      <c r="F129" s="213" t="s">
        <v>1018</v>
      </c>
      <c r="G129" s="214" t="s">
        <v>193</v>
      </c>
      <c r="H129" s="215">
        <v>7.2610000000000001</v>
      </c>
      <c r="I129" s="216"/>
      <c r="J129" s="217">
        <f>ROUND(I129*H129,2)</f>
        <v>0</v>
      </c>
      <c r="K129" s="213" t="s">
        <v>1019</v>
      </c>
      <c r="L129" s="45"/>
      <c r="M129" s="218" t="s">
        <v>1</v>
      </c>
      <c r="N129" s="219" t="s">
        <v>38</v>
      </c>
      <c r="O129" s="92"/>
      <c r="P129" s="220">
        <f>O129*H129</f>
        <v>0</v>
      </c>
      <c r="Q129" s="220">
        <v>0</v>
      </c>
      <c r="R129" s="220">
        <f>Q129*H129</f>
        <v>0</v>
      </c>
      <c r="S129" s="220">
        <v>2.2000000000000002</v>
      </c>
      <c r="T129" s="221">
        <f>S129*H129</f>
        <v>15.974200000000002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2" t="s">
        <v>572</v>
      </c>
      <c r="AT129" s="222" t="s">
        <v>149</v>
      </c>
      <c r="AU129" s="222" t="s">
        <v>83</v>
      </c>
      <c r="AY129" s="18" t="s">
        <v>148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81</v>
      </c>
      <c r="BK129" s="223">
        <f>ROUND(I129*H129,2)</f>
        <v>0</v>
      </c>
      <c r="BL129" s="18" t="s">
        <v>572</v>
      </c>
      <c r="BM129" s="222" t="s">
        <v>1020</v>
      </c>
    </row>
    <row r="130" s="2" customFormat="1">
      <c r="A130" s="39"/>
      <c r="B130" s="40"/>
      <c r="C130" s="41"/>
      <c r="D130" s="258" t="s">
        <v>264</v>
      </c>
      <c r="E130" s="41"/>
      <c r="F130" s="259" t="s">
        <v>1021</v>
      </c>
      <c r="G130" s="41"/>
      <c r="H130" s="41"/>
      <c r="I130" s="260"/>
      <c r="J130" s="41"/>
      <c r="K130" s="41"/>
      <c r="L130" s="45"/>
      <c r="M130" s="261"/>
      <c r="N130" s="262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264</v>
      </c>
      <c r="AU130" s="18" t="s">
        <v>83</v>
      </c>
    </row>
    <row r="131" s="15" customFormat="1">
      <c r="A131" s="15"/>
      <c r="B131" s="263"/>
      <c r="C131" s="264"/>
      <c r="D131" s="226" t="s">
        <v>168</v>
      </c>
      <c r="E131" s="265" t="s">
        <v>1</v>
      </c>
      <c r="F131" s="266" t="s">
        <v>1022</v>
      </c>
      <c r="G131" s="264"/>
      <c r="H131" s="265" t="s">
        <v>1</v>
      </c>
      <c r="I131" s="267"/>
      <c r="J131" s="264"/>
      <c r="K131" s="264"/>
      <c r="L131" s="268"/>
      <c r="M131" s="269"/>
      <c r="N131" s="270"/>
      <c r="O131" s="270"/>
      <c r="P131" s="270"/>
      <c r="Q131" s="270"/>
      <c r="R131" s="270"/>
      <c r="S131" s="270"/>
      <c r="T131" s="271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2" t="s">
        <v>168</v>
      </c>
      <c r="AU131" s="272" t="s">
        <v>83</v>
      </c>
      <c r="AV131" s="15" t="s">
        <v>81</v>
      </c>
      <c r="AW131" s="15" t="s">
        <v>30</v>
      </c>
      <c r="AX131" s="15" t="s">
        <v>73</v>
      </c>
      <c r="AY131" s="272" t="s">
        <v>148</v>
      </c>
    </row>
    <row r="132" s="12" customFormat="1">
      <c r="A132" s="12"/>
      <c r="B132" s="224"/>
      <c r="C132" s="225"/>
      <c r="D132" s="226" t="s">
        <v>168</v>
      </c>
      <c r="E132" s="227" t="s">
        <v>1</v>
      </c>
      <c r="F132" s="228" t="s">
        <v>1023</v>
      </c>
      <c r="G132" s="225"/>
      <c r="H132" s="229">
        <v>6.0499999999999998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5" t="s">
        <v>168</v>
      </c>
      <c r="AU132" s="235" t="s">
        <v>83</v>
      </c>
      <c r="AV132" s="12" t="s">
        <v>83</v>
      </c>
      <c r="AW132" s="12" t="s">
        <v>30</v>
      </c>
      <c r="AX132" s="12" t="s">
        <v>73</v>
      </c>
      <c r="AY132" s="235" t="s">
        <v>148</v>
      </c>
    </row>
    <row r="133" s="15" customFormat="1">
      <c r="A133" s="15"/>
      <c r="B133" s="263"/>
      <c r="C133" s="264"/>
      <c r="D133" s="226" t="s">
        <v>168</v>
      </c>
      <c r="E133" s="265" t="s">
        <v>1</v>
      </c>
      <c r="F133" s="266" t="s">
        <v>1024</v>
      </c>
      <c r="G133" s="264"/>
      <c r="H133" s="265" t="s">
        <v>1</v>
      </c>
      <c r="I133" s="267"/>
      <c r="J133" s="264"/>
      <c r="K133" s="264"/>
      <c r="L133" s="268"/>
      <c r="M133" s="269"/>
      <c r="N133" s="270"/>
      <c r="O133" s="270"/>
      <c r="P133" s="270"/>
      <c r="Q133" s="270"/>
      <c r="R133" s="270"/>
      <c r="S133" s="270"/>
      <c r="T133" s="271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2" t="s">
        <v>168</v>
      </c>
      <c r="AU133" s="272" t="s">
        <v>83</v>
      </c>
      <c r="AV133" s="15" t="s">
        <v>81</v>
      </c>
      <c r="AW133" s="15" t="s">
        <v>30</v>
      </c>
      <c r="AX133" s="15" t="s">
        <v>73</v>
      </c>
      <c r="AY133" s="272" t="s">
        <v>148</v>
      </c>
    </row>
    <row r="134" s="12" customFormat="1">
      <c r="A134" s="12"/>
      <c r="B134" s="224"/>
      <c r="C134" s="225"/>
      <c r="D134" s="226" t="s">
        <v>168</v>
      </c>
      <c r="E134" s="227" t="s">
        <v>1</v>
      </c>
      <c r="F134" s="228" t="s">
        <v>1025</v>
      </c>
      <c r="G134" s="225"/>
      <c r="H134" s="229">
        <v>0.90800000000000003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5" t="s">
        <v>168</v>
      </c>
      <c r="AU134" s="235" t="s">
        <v>83</v>
      </c>
      <c r="AV134" s="12" t="s">
        <v>83</v>
      </c>
      <c r="AW134" s="12" t="s">
        <v>30</v>
      </c>
      <c r="AX134" s="12" t="s">
        <v>73</v>
      </c>
      <c r="AY134" s="235" t="s">
        <v>148</v>
      </c>
    </row>
    <row r="135" s="15" customFormat="1">
      <c r="A135" s="15"/>
      <c r="B135" s="263"/>
      <c r="C135" s="264"/>
      <c r="D135" s="226" t="s">
        <v>168</v>
      </c>
      <c r="E135" s="265" t="s">
        <v>1</v>
      </c>
      <c r="F135" s="266" t="s">
        <v>1026</v>
      </c>
      <c r="G135" s="264"/>
      <c r="H135" s="265" t="s">
        <v>1</v>
      </c>
      <c r="I135" s="267"/>
      <c r="J135" s="264"/>
      <c r="K135" s="264"/>
      <c r="L135" s="268"/>
      <c r="M135" s="269"/>
      <c r="N135" s="270"/>
      <c r="O135" s="270"/>
      <c r="P135" s="270"/>
      <c r="Q135" s="270"/>
      <c r="R135" s="270"/>
      <c r="S135" s="270"/>
      <c r="T135" s="27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2" t="s">
        <v>168</v>
      </c>
      <c r="AU135" s="272" t="s">
        <v>83</v>
      </c>
      <c r="AV135" s="15" t="s">
        <v>81</v>
      </c>
      <c r="AW135" s="15" t="s">
        <v>30</v>
      </c>
      <c r="AX135" s="15" t="s">
        <v>73</v>
      </c>
      <c r="AY135" s="272" t="s">
        <v>148</v>
      </c>
    </row>
    <row r="136" s="12" customFormat="1">
      <c r="A136" s="12"/>
      <c r="B136" s="224"/>
      <c r="C136" s="225"/>
      <c r="D136" s="226" t="s">
        <v>168</v>
      </c>
      <c r="E136" s="227" t="s">
        <v>1</v>
      </c>
      <c r="F136" s="228" t="s">
        <v>1027</v>
      </c>
      <c r="G136" s="225"/>
      <c r="H136" s="229">
        <v>0.30299999999999999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5" t="s">
        <v>168</v>
      </c>
      <c r="AU136" s="235" t="s">
        <v>83</v>
      </c>
      <c r="AV136" s="12" t="s">
        <v>83</v>
      </c>
      <c r="AW136" s="12" t="s">
        <v>30</v>
      </c>
      <c r="AX136" s="12" t="s">
        <v>73</v>
      </c>
      <c r="AY136" s="235" t="s">
        <v>148</v>
      </c>
    </row>
    <row r="137" s="13" customFormat="1">
      <c r="A137" s="13"/>
      <c r="B137" s="236"/>
      <c r="C137" s="237"/>
      <c r="D137" s="226" t="s">
        <v>168</v>
      </c>
      <c r="E137" s="238" t="s">
        <v>1</v>
      </c>
      <c r="F137" s="239" t="s">
        <v>170</v>
      </c>
      <c r="G137" s="237"/>
      <c r="H137" s="240">
        <v>7.2610000000000001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168</v>
      </c>
      <c r="AU137" s="246" t="s">
        <v>83</v>
      </c>
      <c r="AV137" s="13" t="s">
        <v>153</v>
      </c>
      <c r="AW137" s="13" t="s">
        <v>30</v>
      </c>
      <c r="AX137" s="13" t="s">
        <v>81</v>
      </c>
      <c r="AY137" s="246" t="s">
        <v>148</v>
      </c>
    </row>
    <row r="138" s="2" customFormat="1" ht="16.5" customHeight="1">
      <c r="A138" s="39"/>
      <c r="B138" s="40"/>
      <c r="C138" s="211" t="s">
        <v>83</v>
      </c>
      <c r="D138" s="211" t="s">
        <v>149</v>
      </c>
      <c r="E138" s="212" t="s">
        <v>1028</v>
      </c>
      <c r="F138" s="213" t="s">
        <v>1029</v>
      </c>
      <c r="G138" s="214" t="s">
        <v>210</v>
      </c>
      <c r="H138" s="215">
        <v>17.425999999999998</v>
      </c>
      <c r="I138" s="216"/>
      <c r="J138" s="217">
        <f>ROUND(I138*H138,2)</f>
        <v>0</v>
      </c>
      <c r="K138" s="213" t="s">
        <v>1019</v>
      </c>
      <c r="L138" s="45"/>
      <c r="M138" s="218" t="s">
        <v>1</v>
      </c>
      <c r="N138" s="219" t="s">
        <v>38</v>
      </c>
      <c r="O138" s="9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2" t="s">
        <v>572</v>
      </c>
      <c r="AT138" s="222" t="s">
        <v>149</v>
      </c>
      <c r="AU138" s="222" t="s">
        <v>83</v>
      </c>
      <c r="AY138" s="18" t="s">
        <v>148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8" t="s">
        <v>81</v>
      </c>
      <c r="BK138" s="223">
        <f>ROUND(I138*H138,2)</f>
        <v>0</v>
      </c>
      <c r="BL138" s="18" t="s">
        <v>572</v>
      </c>
      <c r="BM138" s="222" t="s">
        <v>1030</v>
      </c>
    </row>
    <row r="139" s="2" customFormat="1">
      <c r="A139" s="39"/>
      <c r="B139" s="40"/>
      <c r="C139" s="41"/>
      <c r="D139" s="258" t="s">
        <v>264</v>
      </c>
      <c r="E139" s="41"/>
      <c r="F139" s="259" t="s">
        <v>1031</v>
      </c>
      <c r="G139" s="41"/>
      <c r="H139" s="41"/>
      <c r="I139" s="260"/>
      <c r="J139" s="41"/>
      <c r="K139" s="41"/>
      <c r="L139" s="45"/>
      <c r="M139" s="261"/>
      <c r="N139" s="262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264</v>
      </c>
      <c r="AU139" s="18" t="s">
        <v>83</v>
      </c>
    </row>
    <row r="140" s="15" customFormat="1">
      <c r="A140" s="15"/>
      <c r="B140" s="263"/>
      <c r="C140" s="264"/>
      <c r="D140" s="226" t="s">
        <v>168</v>
      </c>
      <c r="E140" s="265" t="s">
        <v>1</v>
      </c>
      <c r="F140" s="266" t="s">
        <v>1032</v>
      </c>
      <c r="G140" s="264"/>
      <c r="H140" s="265" t="s">
        <v>1</v>
      </c>
      <c r="I140" s="267"/>
      <c r="J140" s="264"/>
      <c r="K140" s="264"/>
      <c r="L140" s="268"/>
      <c r="M140" s="269"/>
      <c r="N140" s="270"/>
      <c r="O140" s="270"/>
      <c r="P140" s="270"/>
      <c r="Q140" s="270"/>
      <c r="R140" s="270"/>
      <c r="S140" s="270"/>
      <c r="T140" s="27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2" t="s">
        <v>168</v>
      </c>
      <c r="AU140" s="272" t="s">
        <v>83</v>
      </c>
      <c r="AV140" s="15" t="s">
        <v>81</v>
      </c>
      <c r="AW140" s="15" t="s">
        <v>30</v>
      </c>
      <c r="AX140" s="15" t="s">
        <v>73</v>
      </c>
      <c r="AY140" s="272" t="s">
        <v>148</v>
      </c>
    </row>
    <row r="141" s="15" customFormat="1">
      <c r="A141" s="15"/>
      <c r="B141" s="263"/>
      <c r="C141" s="264"/>
      <c r="D141" s="226" t="s">
        <v>168</v>
      </c>
      <c r="E141" s="265" t="s">
        <v>1</v>
      </c>
      <c r="F141" s="266" t="s">
        <v>1022</v>
      </c>
      <c r="G141" s="264"/>
      <c r="H141" s="265" t="s">
        <v>1</v>
      </c>
      <c r="I141" s="267"/>
      <c r="J141" s="264"/>
      <c r="K141" s="264"/>
      <c r="L141" s="268"/>
      <c r="M141" s="269"/>
      <c r="N141" s="270"/>
      <c r="O141" s="270"/>
      <c r="P141" s="270"/>
      <c r="Q141" s="270"/>
      <c r="R141" s="270"/>
      <c r="S141" s="270"/>
      <c r="T141" s="27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2" t="s">
        <v>168</v>
      </c>
      <c r="AU141" s="272" t="s">
        <v>83</v>
      </c>
      <c r="AV141" s="15" t="s">
        <v>81</v>
      </c>
      <c r="AW141" s="15" t="s">
        <v>30</v>
      </c>
      <c r="AX141" s="15" t="s">
        <v>73</v>
      </c>
      <c r="AY141" s="272" t="s">
        <v>148</v>
      </c>
    </row>
    <row r="142" s="12" customFormat="1">
      <c r="A142" s="12"/>
      <c r="B142" s="224"/>
      <c r="C142" s="225"/>
      <c r="D142" s="226" t="s">
        <v>168</v>
      </c>
      <c r="E142" s="227" t="s">
        <v>1</v>
      </c>
      <c r="F142" s="228" t="s">
        <v>1023</v>
      </c>
      <c r="G142" s="225"/>
      <c r="H142" s="229">
        <v>6.0499999999999998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5" t="s">
        <v>168</v>
      </c>
      <c r="AU142" s="235" t="s">
        <v>83</v>
      </c>
      <c r="AV142" s="12" t="s">
        <v>83</v>
      </c>
      <c r="AW142" s="12" t="s">
        <v>30</v>
      </c>
      <c r="AX142" s="12" t="s">
        <v>73</v>
      </c>
      <c r="AY142" s="235" t="s">
        <v>148</v>
      </c>
    </row>
    <row r="143" s="15" customFormat="1">
      <c r="A143" s="15"/>
      <c r="B143" s="263"/>
      <c r="C143" s="264"/>
      <c r="D143" s="226" t="s">
        <v>168</v>
      </c>
      <c r="E143" s="265" t="s">
        <v>1</v>
      </c>
      <c r="F143" s="266" t="s">
        <v>1024</v>
      </c>
      <c r="G143" s="264"/>
      <c r="H143" s="265" t="s">
        <v>1</v>
      </c>
      <c r="I143" s="267"/>
      <c r="J143" s="264"/>
      <c r="K143" s="264"/>
      <c r="L143" s="268"/>
      <c r="M143" s="269"/>
      <c r="N143" s="270"/>
      <c r="O143" s="270"/>
      <c r="P143" s="270"/>
      <c r="Q143" s="270"/>
      <c r="R143" s="270"/>
      <c r="S143" s="270"/>
      <c r="T143" s="27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2" t="s">
        <v>168</v>
      </c>
      <c r="AU143" s="272" t="s">
        <v>83</v>
      </c>
      <c r="AV143" s="15" t="s">
        <v>81</v>
      </c>
      <c r="AW143" s="15" t="s">
        <v>30</v>
      </c>
      <c r="AX143" s="15" t="s">
        <v>73</v>
      </c>
      <c r="AY143" s="272" t="s">
        <v>148</v>
      </c>
    </row>
    <row r="144" s="12" customFormat="1">
      <c r="A144" s="12"/>
      <c r="B144" s="224"/>
      <c r="C144" s="225"/>
      <c r="D144" s="226" t="s">
        <v>168</v>
      </c>
      <c r="E144" s="227" t="s">
        <v>1</v>
      </c>
      <c r="F144" s="228" t="s">
        <v>1025</v>
      </c>
      <c r="G144" s="225"/>
      <c r="H144" s="229">
        <v>0.90800000000000003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5" t="s">
        <v>168</v>
      </c>
      <c r="AU144" s="235" t="s">
        <v>83</v>
      </c>
      <c r="AV144" s="12" t="s">
        <v>83</v>
      </c>
      <c r="AW144" s="12" t="s">
        <v>30</v>
      </c>
      <c r="AX144" s="12" t="s">
        <v>73</v>
      </c>
      <c r="AY144" s="235" t="s">
        <v>148</v>
      </c>
    </row>
    <row r="145" s="15" customFormat="1">
      <c r="A145" s="15"/>
      <c r="B145" s="263"/>
      <c r="C145" s="264"/>
      <c r="D145" s="226" t="s">
        <v>168</v>
      </c>
      <c r="E145" s="265" t="s">
        <v>1</v>
      </c>
      <c r="F145" s="266" t="s">
        <v>1026</v>
      </c>
      <c r="G145" s="264"/>
      <c r="H145" s="265" t="s">
        <v>1</v>
      </c>
      <c r="I145" s="267"/>
      <c r="J145" s="264"/>
      <c r="K145" s="264"/>
      <c r="L145" s="268"/>
      <c r="M145" s="269"/>
      <c r="N145" s="270"/>
      <c r="O145" s="270"/>
      <c r="P145" s="270"/>
      <c r="Q145" s="270"/>
      <c r="R145" s="270"/>
      <c r="S145" s="270"/>
      <c r="T145" s="27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2" t="s">
        <v>168</v>
      </c>
      <c r="AU145" s="272" t="s">
        <v>83</v>
      </c>
      <c r="AV145" s="15" t="s">
        <v>81</v>
      </c>
      <c r="AW145" s="15" t="s">
        <v>30</v>
      </c>
      <c r="AX145" s="15" t="s">
        <v>73</v>
      </c>
      <c r="AY145" s="272" t="s">
        <v>148</v>
      </c>
    </row>
    <row r="146" s="12" customFormat="1">
      <c r="A146" s="12"/>
      <c r="B146" s="224"/>
      <c r="C146" s="225"/>
      <c r="D146" s="226" t="s">
        <v>168</v>
      </c>
      <c r="E146" s="227" t="s">
        <v>1</v>
      </c>
      <c r="F146" s="228" t="s">
        <v>1027</v>
      </c>
      <c r="G146" s="225"/>
      <c r="H146" s="229">
        <v>0.30299999999999999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5" t="s">
        <v>168</v>
      </c>
      <c r="AU146" s="235" t="s">
        <v>83</v>
      </c>
      <c r="AV146" s="12" t="s">
        <v>83</v>
      </c>
      <c r="AW146" s="12" t="s">
        <v>30</v>
      </c>
      <c r="AX146" s="12" t="s">
        <v>73</v>
      </c>
      <c r="AY146" s="235" t="s">
        <v>148</v>
      </c>
    </row>
    <row r="147" s="13" customFormat="1">
      <c r="A147" s="13"/>
      <c r="B147" s="236"/>
      <c r="C147" s="237"/>
      <c r="D147" s="226" t="s">
        <v>168</v>
      </c>
      <c r="E147" s="238" t="s">
        <v>1</v>
      </c>
      <c r="F147" s="239" t="s">
        <v>170</v>
      </c>
      <c r="G147" s="237"/>
      <c r="H147" s="240">
        <v>7.2610000000000001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168</v>
      </c>
      <c r="AU147" s="246" t="s">
        <v>83</v>
      </c>
      <c r="AV147" s="13" t="s">
        <v>153</v>
      </c>
      <c r="AW147" s="13" t="s">
        <v>30</v>
      </c>
      <c r="AX147" s="13" t="s">
        <v>73</v>
      </c>
      <c r="AY147" s="246" t="s">
        <v>148</v>
      </c>
    </row>
    <row r="148" s="12" customFormat="1">
      <c r="A148" s="12"/>
      <c r="B148" s="224"/>
      <c r="C148" s="225"/>
      <c r="D148" s="226" t="s">
        <v>168</v>
      </c>
      <c r="E148" s="227" t="s">
        <v>1</v>
      </c>
      <c r="F148" s="228" t="s">
        <v>1033</v>
      </c>
      <c r="G148" s="225"/>
      <c r="H148" s="229">
        <v>17.425999999999998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5" t="s">
        <v>168</v>
      </c>
      <c r="AU148" s="235" t="s">
        <v>83</v>
      </c>
      <c r="AV148" s="12" t="s">
        <v>83</v>
      </c>
      <c r="AW148" s="12" t="s">
        <v>30</v>
      </c>
      <c r="AX148" s="12" t="s">
        <v>81</v>
      </c>
      <c r="AY148" s="235" t="s">
        <v>148</v>
      </c>
    </row>
    <row r="149" s="2" customFormat="1" ht="21.75" customHeight="1">
      <c r="A149" s="39"/>
      <c r="B149" s="40"/>
      <c r="C149" s="211" t="s">
        <v>156</v>
      </c>
      <c r="D149" s="211" t="s">
        <v>149</v>
      </c>
      <c r="E149" s="212" t="s">
        <v>1034</v>
      </c>
      <c r="F149" s="213" t="s">
        <v>1035</v>
      </c>
      <c r="G149" s="214" t="s">
        <v>210</v>
      </c>
      <c r="H149" s="215">
        <v>17.425999999999998</v>
      </c>
      <c r="I149" s="216"/>
      <c r="J149" s="217">
        <f>ROUND(I149*H149,2)</f>
        <v>0</v>
      </c>
      <c r="K149" s="213" t="s">
        <v>1019</v>
      </c>
      <c r="L149" s="45"/>
      <c r="M149" s="218" t="s">
        <v>1</v>
      </c>
      <c r="N149" s="219" t="s">
        <v>38</v>
      </c>
      <c r="O149" s="9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2" t="s">
        <v>572</v>
      </c>
      <c r="AT149" s="222" t="s">
        <v>149</v>
      </c>
      <c r="AU149" s="222" t="s">
        <v>83</v>
      </c>
      <c r="AY149" s="18" t="s">
        <v>148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8" t="s">
        <v>81</v>
      </c>
      <c r="BK149" s="223">
        <f>ROUND(I149*H149,2)</f>
        <v>0</v>
      </c>
      <c r="BL149" s="18" t="s">
        <v>572</v>
      </c>
      <c r="BM149" s="222" t="s">
        <v>1036</v>
      </c>
    </row>
    <row r="150" s="2" customFormat="1">
      <c r="A150" s="39"/>
      <c r="B150" s="40"/>
      <c r="C150" s="41"/>
      <c r="D150" s="258" t="s">
        <v>264</v>
      </c>
      <c r="E150" s="41"/>
      <c r="F150" s="259" t="s">
        <v>1037</v>
      </c>
      <c r="G150" s="41"/>
      <c r="H150" s="41"/>
      <c r="I150" s="260"/>
      <c r="J150" s="41"/>
      <c r="K150" s="41"/>
      <c r="L150" s="45"/>
      <c r="M150" s="261"/>
      <c r="N150" s="262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264</v>
      </c>
      <c r="AU150" s="18" t="s">
        <v>83</v>
      </c>
    </row>
    <row r="151" s="15" customFormat="1">
      <c r="A151" s="15"/>
      <c r="B151" s="263"/>
      <c r="C151" s="264"/>
      <c r="D151" s="226" t="s">
        <v>168</v>
      </c>
      <c r="E151" s="265" t="s">
        <v>1</v>
      </c>
      <c r="F151" s="266" t="s">
        <v>1038</v>
      </c>
      <c r="G151" s="264"/>
      <c r="H151" s="265" t="s">
        <v>1</v>
      </c>
      <c r="I151" s="267"/>
      <c r="J151" s="264"/>
      <c r="K151" s="264"/>
      <c r="L151" s="268"/>
      <c r="M151" s="269"/>
      <c r="N151" s="270"/>
      <c r="O151" s="270"/>
      <c r="P151" s="270"/>
      <c r="Q151" s="270"/>
      <c r="R151" s="270"/>
      <c r="S151" s="270"/>
      <c r="T151" s="27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2" t="s">
        <v>168</v>
      </c>
      <c r="AU151" s="272" t="s">
        <v>83</v>
      </c>
      <c r="AV151" s="15" t="s">
        <v>81</v>
      </c>
      <c r="AW151" s="15" t="s">
        <v>30</v>
      </c>
      <c r="AX151" s="15" t="s">
        <v>73</v>
      </c>
      <c r="AY151" s="272" t="s">
        <v>148</v>
      </c>
    </row>
    <row r="152" s="15" customFormat="1">
      <c r="A152" s="15"/>
      <c r="B152" s="263"/>
      <c r="C152" s="264"/>
      <c r="D152" s="226" t="s">
        <v>168</v>
      </c>
      <c r="E152" s="265" t="s">
        <v>1</v>
      </c>
      <c r="F152" s="266" t="s">
        <v>1022</v>
      </c>
      <c r="G152" s="264"/>
      <c r="H152" s="265" t="s">
        <v>1</v>
      </c>
      <c r="I152" s="267"/>
      <c r="J152" s="264"/>
      <c r="K152" s="264"/>
      <c r="L152" s="268"/>
      <c r="M152" s="269"/>
      <c r="N152" s="270"/>
      <c r="O152" s="270"/>
      <c r="P152" s="270"/>
      <c r="Q152" s="270"/>
      <c r="R152" s="270"/>
      <c r="S152" s="270"/>
      <c r="T152" s="27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2" t="s">
        <v>168</v>
      </c>
      <c r="AU152" s="272" t="s">
        <v>83</v>
      </c>
      <c r="AV152" s="15" t="s">
        <v>81</v>
      </c>
      <c r="AW152" s="15" t="s">
        <v>30</v>
      </c>
      <c r="AX152" s="15" t="s">
        <v>73</v>
      </c>
      <c r="AY152" s="272" t="s">
        <v>148</v>
      </c>
    </row>
    <row r="153" s="12" customFormat="1">
      <c r="A153" s="12"/>
      <c r="B153" s="224"/>
      <c r="C153" s="225"/>
      <c r="D153" s="226" t="s">
        <v>168</v>
      </c>
      <c r="E153" s="227" t="s">
        <v>1</v>
      </c>
      <c r="F153" s="228" t="s">
        <v>1023</v>
      </c>
      <c r="G153" s="225"/>
      <c r="H153" s="229">
        <v>6.0499999999999998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5" t="s">
        <v>168</v>
      </c>
      <c r="AU153" s="235" t="s">
        <v>83</v>
      </c>
      <c r="AV153" s="12" t="s">
        <v>83</v>
      </c>
      <c r="AW153" s="12" t="s">
        <v>30</v>
      </c>
      <c r="AX153" s="12" t="s">
        <v>73</v>
      </c>
      <c r="AY153" s="235" t="s">
        <v>148</v>
      </c>
    </row>
    <row r="154" s="15" customFormat="1">
      <c r="A154" s="15"/>
      <c r="B154" s="263"/>
      <c r="C154" s="264"/>
      <c r="D154" s="226" t="s">
        <v>168</v>
      </c>
      <c r="E154" s="265" t="s">
        <v>1</v>
      </c>
      <c r="F154" s="266" t="s">
        <v>1024</v>
      </c>
      <c r="G154" s="264"/>
      <c r="H154" s="265" t="s">
        <v>1</v>
      </c>
      <c r="I154" s="267"/>
      <c r="J154" s="264"/>
      <c r="K154" s="264"/>
      <c r="L154" s="268"/>
      <c r="M154" s="269"/>
      <c r="N154" s="270"/>
      <c r="O154" s="270"/>
      <c r="P154" s="270"/>
      <c r="Q154" s="270"/>
      <c r="R154" s="270"/>
      <c r="S154" s="270"/>
      <c r="T154" s="27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2" t="s">
        <v>168</v>
      </c>
      <c r="AU154" s="272" t="s">
        <v>83</v>
      </c>
      <c r="AV154" s="15" t="s">
        <v>81</v>
      </c>
      <c r="AW154" s="15" t="s">
        <v>30</v>
      </c>
      <c r="AX154" s="15" t="s">
        <v>73</v>
      </c>
      <c r="AY154" s="272" t="s">
        <v>148</v>
      </c>
    </row>
    <row r="155" s="12" customFormat="1">
      <c r="A155" s="12"/>
      <c r="B155" s="224"/>
      <c r="C155" s="225"/>
      <c r="D155" s="226" t="s">
        <v>168</v>
      </c>
      <c r="E155" s="227" t="s">
        <v>1</v>
      </c>
      <c r="F155" s="228" t="s">
        <v>1025</v>
      </c>
      <c r="G155" s="225"/>
      <c r="H155" s="229">
        <v>0.90800000000000003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5" t="s">
        <v>168</v>
      </c>
      <c r="AU155" s="235" t="s">
        <v>83</v>
      </c>
      <c r="AV155" s="12" t="s">
        <v>83</v>
      </c>
      <c r="AW155" s="12" t="s">
        <v>30</v>
      </c>
      <c r="AX155" s="12" t="s">
        <v>73</v>
      </c>
      <c r="AY155" s="235" t="s">
        <v>148</v>
      </c>
    </row>
    <row r="156" s="15" customFormat="1">
      <c r="A156" s="15"/>
      <c r="B156" s="263"/>
      <c r="C156" s="264"/>
      <c r="D156" s="226" t="s">
        <v>168</v>
      </c>
      <c r="E156" s="265" t="s">
        <v>1</v>
      </c>
      <c r="F156" s="266" t="s">
        <v>1026</v>
      </c>
      <c r="G156" s="264"/>
      <c r="H156" s="265" t="s">
        <v>1</v>
      </c>
      <c r="I156" s="267"/>
      <c r="J156" s="264"/>
      <c r="K156" s="264"/>
      <c r="L156" s="268"/>
      <c r="M156" s="269"/>
      <c r="N156" s="270"/>
      <c r="O156" s="270"/>
      <c r="P156" s="270"/>
      <c r="Q156" s="270"/>
      <c r="R156" s="270"/>
      <c r="S156" s="270"/>
      <c r="T156" s="27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2" t="s">
        <v>168</v>
      </c>
      <c r="AU156" s="272" t="s">
        <v>83</v>
      </c>
      <c r="AV156" s="15" t="s">
        <v>81</v>
      </c>
      <c r="AW156" s="15" t="s">
        <v>30</v>
      </c>
      <c r="AX156" s="15" t="s">
        <v>73</v>
      </c>
      <c r="AY156" s="272" t="s">
        <v>148</v>
      </c>
    </row>
    <row r="157" s="12" customFormat="1">
      <c r="A157" s="12"/>
      <c r="B157" s="224"/>
      <c r="C157" s="225"/>
      <c r="D157" s="226" t="s">
        <v>168</v>
      </c>
      <c r="E157" s="227" t="s">
        <v>1</v>
      </c>
      <c r="F157" s="228" t="s">
        <v>1027</v>
      </c>
      <c r="G157" s="225"/>
      <c r="H157" s="229">
        <v>0.30299999999999999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5" t="s">
        <v>168</v>
      </c>
      <c r="AU157" s="235" t="s">
        <v>83</v>
      </c>
      <c r="AV157" s="12" t="s">
        <v>83</v>
      </c>
      <c r="AW157" s="12" t="s">
        <v>30</v>
      </c>
      <c r="AX157" s="12" t="s">
        <v>73</v>
      </c>
      <c r="AY157" s="235" t="s">
        <v>148</v>
      </c>
    </row>
    <row r="158" s="13" customFormat="1">
      <c r="A158" s="13"/>
      <c r="B158" s="236"/>
      <c r="C158" s="237"/>
      <c r="D158" s="226" t="s">
        <v>168</v>
      </c>
      <c r="E158" s="238" t="s">
        <v>1</v>
      </c>
      <c r="F158" s="239" t="s">
        <v>170</v>
      </c>
      <c r="G158" s="237"/>
      <c r="H158" s="240">
        <v>7.2610000000000001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168</v>
      </c>
      <c r="AU158" s="246" t="s">
        <v>83</v>
      </c>
      <c r="AV158" s="13" t="s">
        <v>153</v>
      </c>
      <c r="AW158" s="13" t="s">
        <v>30</v>
      </c>
      <c r="AX158" s="13" t="s">
        <v>73</v>
      </c>
      <c r="AY158" s="246" t="s">
        <v>148</v>
      </c>
    </row>
    <row r="159" s="12" customFormat="1">
      <c r="A159" s="12"/>
      <c r="B159" s="224"/>
      <c r="C159" s="225"/>
      <c r="D159" s="226" t="s">
        <v>168</v>
      </c>
      <c r="E159" s="227" t="s">
        <v>1</v>
      </c>
      <c r="F159" s="228" t="s">
        <v>1033</v>
      </c>
      <c r="G159" s="225"/>
      <c r="H159" s="229">
        <v>17.425999999999998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5" t="s">
        <v>168</v>
      </c>
      <c r="AU159" s="235" t="s">
        <v>83</v>
      </c>
      <c r="AV159" s="12" t="s">
        <v>83</v>
      </c>
      <c r="AW159" s="12" t="s">
        <v>30</v>
      </c>
      <c r="AX159" s="12" t="s">
        <v>81</v>
      </c>
      <c r="AY159" s="235" t="s">
        <v>148</v>
      </c>
    </row>
    <row r="160" s="2" customFormat="1" ht="24.15" customHeight="1">
      <c r="A160" s="39"/>
      <c r="B160" s="40"/>
      <c r="C160" s="211" t="s">
        <v>153</v>
      </c>
      <c r="D160" s="211" t="s">
        <v>149</v>
      </c>
      <c r="E160" s="212" t="s">
        <v>1039</v>
      </c>
      <c r="F160" s="213" t="s">
        <v>1040</v>
      </c>
      <c r="G160" s="214" t="s">
        <v>210</v>
      </c>
      <c r="H160" s="215">
        <v>17.425999999999998</v>
      </c>
      <c r="I160" s="216"/>
      <c r="J160" s="217">
        <f>ROUND(I160*H160,2)</f>
        <v>0</v>
      </c>
      <c r="K160" s="213" t="s">
        <v>1019</v>
      </c>
      <c r="L160" s="45"/>
      <c r="M160" s="218" t="s">
        <v>1</v>
      </c>
      <c r="N160" s="219" t="s">
        <v>38</v>
      </c>
      <c r="O160" s="92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2" t="s">
        <v>572</v>
      </c>
      <c r="AT160" s="222" t="s">
        <v>149</v>
      </c>
      <c r="AU160" s="222" t="s">
        <v>83</v>
      </c>
      <c r="AY160" s="18" t="s">
        <v>148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8" t="s">
        <v>81</v>
      </c>
      <c r="BK160" s="223">
        <f>ROUND(I160*H160,2)</f>
        <v>0</v>
      </c>
      <c r="BL160" s="18" t="s">
        <v>572</v>
      </c>
      <c r="BM160" s="222" t="s">
        <v>1041</v>
      </c>
    </row>
    <row r="161" s="2" customFormat="1">
      <c r="A161" s="39"/>
      <c r="B161" s="40"/>
      <c r="C161" s="41"/>
      <c r="D161" s="258" t="s">
        <v>264</v>
      </c>
      <c r="E161" s="41"/>
      <c r="F161" s="259" t="s">
        <v>1042</v>
      </c>
      <c r="G161" s="41"/>
      <c r="H161" s="41"/>
      <c r="I161" s="260"/>
      <c r="J161" s="41"/>
      <c r="K161" s="41"/>
      <c r="L161" s="45"/>
      <c r="M161" s="261"/>
      <c r="N161" s="262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264</v>
      </c>
      <c r="AU161" s="18" t="s">
        <v>83</v>
      </c>
    </row>
    <row r="162" s="15" customFormat="1">
      <c r="A162" s="15"/>
      <c r="B162" s="263"/>
      <c r="C162" s="264"/>
      <c r="D162" s="226" t="s">
        <v>168</v>
      </c>
      <c r="E162" s="265" t="s">
        <v>1</v>
      </c>
      <c r="F162" s="266" t="s">
        <v>1043</v>
      </c>
      <c r="G162" s="264"/>
      <c r="H162" s="265" t="s">
        <v>1</v>
      </c>
      <c r="I162" s="267"/>
      <c r="J162" s="264"/>
      <c r="K162" s="264"/>
      <c r="L162" s="268"/>
      <c r="M162" s="269"/>
      <c r="N162" s="270"/>
      <c r="O162" s="270"/>
      <c r="P162" s="270"/>
      <c r="Q162" s="270"/>
      <c r="R162" s="270"/>
      <c r="S162" s="270"/>
      <c r="T162" s="27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2" t="s">
        <v>168</v>
      </c>
      <c r="AU162" s="272" t="s">
        <v>83</v>
      </c>
      <c r="AV162" s="15" t="s">
        <v>81</v>
      </c>
      <c r="AW162" s="15" t="s">
        <v>30</v>
      </c>
      <c r="AX162" s="15" t="s">
        <v>73</v>
      </c>
      <c r="AY162" s="272" t="s">
        <v>148</v>
      </c>
    </row>
    <row r="163" s="15" customFormat="1">
      <c r="A163" s="15"/>
      <c r="B163" s="263"/>
      <c r="C163" s="264"/>
      <c r="D163" s="226" t="s">
        <v>168</v>
      </c>
      <c r="E163" s="265" t="s">
        <v>1</v>
      </c>
      <c r="F163" s="266" t="s">
        <v>1022</v>
      </c>
      <c r="G163" s="264"/>
      <c r="H163" s="265" t="s">
        <v>1</v>
      </c>
      <c r="I163" s="267"/>
      <c r="J163" s="264"/>
      <c r="K163" s="264"/>
      <c r="L163" s="268"/>
      <c r="M163" s="269"/>
      <c r="N163" s="270"/>
      <c r="O163" s="270"/>
      <c r="P163" s="270"/>
      <c r="Q163" s="270"/>
      <c r="R163" s="270"/>
      <c r="S163" s="270"/>
      <c r="T163" s="27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2" t="s">
        <v>168</v>
      </c>
      <c r="AU163" s="272" t="s">
        <v>83</v>
      </c>
      <c r="AV163" s="15" t="s">
        <v>81</v>
      </c>
      <c r="AW163" s="15" t="s">
        <v>30</v>
      </c>
      <c r="AX163" s="15" t="s">
        <v>73</v>
      </c>
      <c r="AY163" s="272" t="s">
        <v>148</v>
      </c>
    </row>
    <row r="164" s="12" customFormat="1">
      <c r="A164" s="12"/>
      <c r="B164" s="224"/>
      <c r="C164" s="225"/>
      <c r="D164" s="226" t="s">
        <v>168</v>
      </c>
      <c r="E164" s="227" t="s">
        <v>1</v>
      </c>
      <c r="F164" s="228" t="s">
        <v>1023</v>
      </c>
      <c r="G164" s="225"/>
      <c r="H164" s="229">
        <v>6.0499999999999998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5" t="s">
        <v>168</v>
      </c>
      <c r="AU164" s="235" t="s">
        <v>83</v>
      </c>
      <c r="AV164" s="12" t="s">
        <v>83</v>
      </c>
      <c r="AW164" s="12" t="s">
        <v>30</v>
      </c>
      <c r="AX164" s="12" t="s">
        <v>73</v>
      </c>
      <c r="AY164" s="235" t="s">
        <v>148</v>
      </c>
    </row>
    <row r="165" s="15" customFormat="1">
      <c r="A165" s="15"/>
      <c r="B165" s="263"/>
      <c r="C165" s="264"/>
      <c r="D165" s="226" t="s">
        <v>168</v>
      </c>
      <c r="E165" s="265" t="s">
        <v>1</v>
      </c>
      <c r="F165" s="266" t="s">
        <v>1024</v>
      </c>
      <c r="G165" s="264"/>
      <c r="H165" s="265" t="s">
        <v>1</v>
      </c>
      <c r="I165" s="267"/>
      <c r="J165" s="264"/>
      <c r="K165" s="264"/>
      <c r="L165" s="268"/>
      <c r="M165" s="269"/>
      <c r="N165" s="270"/>
      <c r="O165" s="270"/>
      <c r="P165" s="270"/>
      <c r="Q165" s="270"/>
      <c r="R165" s="270"/>
      <c r="S165" s="270"/>
      <c r="T165" s="27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2" t="s">
        <v>168</v>
      </c>
      <c r="AU165" s="272" t="s">
        <v>83</v>
      </c>
      <c r="AV165" s="15" t="s">
        <v>81</v>
      </c>
      <c r="AW165" s="15" t="s">
        <v>30</v>
      </c>
      <c r="AX165" s="15" t="s">
        <v>73</v>
      </c>
      <c r="AY165" s="272" t="s">
        <v>148</v>
      </c>
    </row>
    <row r="166" s="12" customFormat="1">
      <c r="A166" s="12"/>
      <c r="B166" s="224"/>
      <c r="C166" s="225"/>
      <c r="D166" s="226" t="s">
        <v>168</v>
      </c>
      <c r="E166" s="227" t="s">
        <v>1</v>
      </c>
      <c r="F166" s="228" t="s">
        <v>1025</v>
      </c>
      <c r="G166" s="225"/>
      <c r="H166" s="229">
        <v>0.90800000000000003</v>
      </c>
      <c r="I166" s="230"/>
      <c r="J166" s="225"/>
      <c r="K166" s="225"/>
      <c r="L166" s="231"/>
      <c r="M166" s="232"/>
      <c r="N166" s="233"/>
      <c r="O166" s="233"/>
      <c r="P166" s="233"/>
      <c r="Q166" s="233"/>
      <c r="R166" s="233"/>
      <c r="S166" s="233"/>
      <c r="T166" s="234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5" t="s">
        <v>168</v>
      </c>
      <c r="AU166" s="235" t="s">
        <v>83</v>
      </c>
      <c r="AV166" s="12" t="s">
        <v>83</v>
      </c>
      <c r="AW166" s="12" t="s">
        <v>30</v>
      </c>
      <c r="AX166" s="12" t="s">
        <v>73</v>
      </c>
      <c r="AY166" s="235" t="s">
        <v>148</v>
      </c>
    </row>
    <row r="167" s="15" customFormat="1">
      <c r="A167" s="15"/>
      <c r="B167" s="263"/>
      <c r="C167" s="264"/>
      <c r="D167" s="226" t="s">
        <v>168</v>
      </c>
      <c r="E167" s="265" t="s">
        <v>1</v>
      </c>
      <c r="F167" s="266" t="s">
        <v>1026</v>
      </c>
      <c r="G167" s="264"/>
      <c r="H167" s="265" t="s">
        <v>1</v>
      </c>
      <c r="I167" s="267"/>
      <c r="J167" s="264"/>
      <c r="K167" s="264"/>
      <c r="L167" s="268"/>
      <c r="M167" s="269"/>
      <c r="N167" s="270"/>
      <c r="O167" s="270"/>
      <c r="P167" s="270"/>
      <c r="Q167" s="270"/>
      <c r="R167" s="270"/>
      <c r="S167" s="270"/>
      <c r="T167" s="27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2" t="s">
        <v>168</v>
      </c>
      <c r="AU167" s="272" t="s">
        <v>83</v>
      </c>
      <c r="AV167" s="15" t="s">
        <v>81</v>
      </c>
      <c r="AW167" s="15" t="s">
        <v>30</v>
      </c>
      <c r="AX167" s="15" t="s">
        <v>73</v>
      </c>
      <c r="AY167" s="272" t="s">
        <v>148</v>
      </c>
    </row>
    <row r="168" s="12" customFormat="1">
      <c r="A168" s="12"/>
      <c r="B168" s="224"/>
      <c r="C168" s="225"/>
      <c r="D168" s="226" t="s">
        <v>168</v>
      </c>
      <c r="E168" s="227" t="s">
        <v>1</v>
      </c>
      <c r="F168" s="228" t="s">
        <v>1027</v>
      </c>
      <c r="G168" s="225"/>
      <c r="H168" s="229">
        <v>0.30299999999999999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5" t="s">
        <v>168</v>
      </c>
      <c r="AU168" s="235" t="s">
        <v>83</v>
      </c>
      <c r="AV168" s="12" t="s">
        <v>83</v>
      </c>
      <c r="AW168" s="12" t="s">
        <v>30</v>
      </c>
      <c r="AX168" s="12" t="s">
        <v>73</v>
      </c>
      <c r="AY168" s="235" t="s">
        <v>148</v>
      </c>
    </row>
    <row r="169" s="13" customFormat="1">
      <c r="A169" s="13"/>
      <c r="B169" s="236"/>
      <c r="C169" s="237"/>
      <c r="D169" s="226" t="s">
        <v>168</v>
      </c>
      <c r="E169" s="238" t="s">
        <v>1</v>
      </c>
      <c r="F169" s="239" t="s">
        <v>170</v>
      </c>
      <c r="G169" s="237"/>
      <c r="H169" s="240">
        <v>7.2610000000000001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168</v>
      </c>
      <c r="AU169" s="246" t="s">
        <v>83</v>
      </c>
      <c r="AV169" s="13" t="s">
        <v>153</v>
      </c>
      <c r="AW169" s="13" t="s">
        <v>30</v>
      </c>
      <c r="AX169" s="13" t="s">
        <v>73</v>
      </c>
      <c r="AY169" s="246" t="s">
        <v>148</v>
      </c>
    </row>
    <row r="170" s="12" customFormat="1">
      <c r="A170" s="12"/>
      <c r="B170" s="224"/>
      <c r="C170" s="225"/>
      <c r="D170" s="226" t="s">
        <v>168</v>
      </c>
      <c r="E170" s="227" t="s">
        <v>1</v>
      </c>
      <c r="F170" s="228" t="s">
        <v>1033</v>
      </c>
      <c r="G170" s="225"/>
      <c r="H170" s="229">
        <v>17.425999999999998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5" t="s">
        <v>168</v>
      </c>
      <c r="AU170" s="235" t="s">
        <v>83</v>
      </c>
      <c r="AV170" s="12" t="s">
        <v>83</v>
      </c>
      <c r="AW170" s="12" t="s">
        <v>30</v>
      </c>
      <c r="AX170" s="12" t="s">
        <v>81</v>
      </c>
      <c r="AY170" s="235" t="s">
        <v>148</v>
      </c>
    </row>
    <row r="171" s="2" customFormat="1" ht="16.5" customHeight="1">
      <c r="A171" s="39"/>
      <c r="B171" s="40"/>
      <c r="C171" s="211" t="s">
        <v>164</v>
      </c>
      <c r="D171" s="211" t="s">
        <v>149</v>
      </c>
      <c r="E171" s="212" t="s">
        <v>1044</v>
      </c>
      <c r="F171" s="213" t="s">
        <v>1045</v>
      </c>
      <c r="G171" s="214" t="s">
        <v>152</v>
      </c>
      <c r="H171" s="215">
        <v>381.85000000000002</v>
      </c>
      <c r="I171" s="216"/>
      <c r="J171" s="217">
        <f>ROUND(I171*H171,2)</f>
        <v>0</v>
      </c>
      <c r="K171" s="213" t="s">
        <v>1019</v>
      </c>
      <c r="L171" s="45"/>
      <c r="M171" s="218" t="s">
        <v>1</v>
      </c>
      <c r="N171" s="219" t="s">
        <v>38</v>
      </c>
      <c r="O171" s="92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2" t="s">
        <v>153</v>
      </c>
      <c r="AT171" s="222" t="s">
        <v>149</v>
      </c>
      <c r="AU171" s="222" t="s">
        <v>83</v>
      </c>
      <c r="AY171" s="18" t="s">
        <v>148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8" t="s">
        <v>81</v>
      </c>
      <c r="BK171" s="223">
        <f>ROUND(I171*H171,2)</f>
        <v>0</v>
      </c>
      <c r="BL171" s="18" t="s">
        <v>153</v>
      </c>
      <c r="BM171" s="222" t="s">
        <v>1046</v>
      </c>
    </row>
    <row r="172" s="2" customFormat="1">
      <c r="A172" s="39"/>
      <c r="B172" s="40"/>
      <c r="C172" s="41"/>
      <c r="D172" s="258" t="s">
        <v>264</v>
      </c>
      <c r="E172" s="41"/>
      <c r="F172" s="259" t="s">
        <v>1047</v>
      </c>
      <c r="G172" s="41"/>
      <c r="H172" s="41"/>
      <c r="I172" s="260"/>
      <c r="J172" s="41"/>
      <c r="K172" s="41"/>
      <c r="L172" s="45"/>
      <c r="M172" s="261"/>
      <c r="N172" s="262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264</v>
      </c>
      <c r="AU172" s="18" t="s">
        <v>83</v>
      </c>
    </row>
    <row r="173" s="15" customFormat="1">
      <c r="A173" s="15"/>
      <c r="B173" s="263"/>
      <c r="C173" s="264"/>
      <c r="D173" s="226" t="s">
        <v>168</v>
      </c>
      <c r="E173" s="265" t="s">
        <v>1</v>
      </c>
      <c r="F173" s="266" t="s">
        <v>1048</v>
      </c>
      <c r="G173" s="264"/>
      <c r="H173" s="265" t="s">
        <v>1</v>
      </c>
      <c r="I173" s="267"/>
      <c r="J173" s="264"/>
      <c r="K173" s="264"/>
      <c r="L173" s="268"/>
      <c r="M173" s="269"/>
      <c r="N173" s="270"/>
      <c r="O173" s="270"/>
      <c r="P173" s="270"/>
      <c r="Q173" s="270"/>
      <c r="R173" s="270"/>
      <c r="S173" s="270"/>
      <c r="T173" s="27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2" t="s">
        <v>168</v>
      </c>
      <c r="AU173" s="272" t="s">
        <v>83</v>
      </c>
      <c r="AV173" s="15" t="s">
        <v>81</v>
      </c>
      <c r="AW173" s="15" t="s">
        <v>30</v>
      </c>
      <c r="AX173" s="15" t="s">
        <v>73</v>
      </c>
      <c r="AY173" s="272" t="s">
        <v>148</v>
      </c>
    </row>
    <row r="174" s="12" customFormat="1">
      <c r="A174" s="12"/>
      <c r="B174" s="224"/>
      <c r="C174" s="225"/>
      <c r="D174" s="226" t="s">
        <v>168</v>
      </c>
      <c r="E174" s="227" t="s">
        <v>1</v>
      </c>
      <c r="F174" s="228" t="s">
        <v>1049</v>
      </c>
      <c r="G174" s="225"/>
      <c r="H174" s="229">
        <v>381.85000000000002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5" t="s">
        <v>168</v>
      </c>
      <c r="AU174" s="235" t="s">
        <v>83</v>
      </c>
      <c r="AV174" s="12" t="s">
        <v>83</v>
      </c>
      <c r="AW174" s="12" t="s">
        <v>30</v>
      </c>
      <c r="AX174" s="12" t="s">
        <v>73</v>
      </c>
      <c r="AY174" s="235" t="s">
        <v>148</v>
      </c>
    </row>
    <row r="175" s="13" customFormat="1">
      <c r="A175" s="13"/>
      <c r="B175" s="236"/>
      <c r="C175" s="237"/>
      <c r="D175" s="226" t="s">
        <v>168</v>
      </c>
      <c r="E175" s="238" t="s">
        <v>1</v>
      </c>
      <c r="F175" s="239" t="s">
        <v>170</v>
      </c>
      <c r="G175" s="237"/>
      <c r="H175" s="240">
        <v>381.85000000000002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168</v>
      </c>
      <c r="AU175" s="246" t="s">
        <v>83</v>
      </c>
      <c r="AV175" s="13" t="s">
        <v>153</v>
      </c>
      <c r="AW175" s="13" t="s">
        <v>30</v>
      </c>
      <c r="AX175" s="13" t="s">
        <v>81</v>
      </c>
      <c r="AY175" s="246" t="s">
        <v>148</v>
      </c>
    </row>
    <row r="176" s="2" customFormat="1" ht="33" customHeight="1">
      <c r="A176" s="39"/>
      <c r="B176" s="40"/>
      <c r="C176" s="211" t="s">
        <v>160</v>
      </c>
      <c r="D176" s="211" t="s">
        <v>149</v>
      </c>
      <c r="E176" s="212" t="s">
        <v>1050</v>
      </c>
      <c r="F176" s="213" t="s">
        <v>1051</v>
      </c>
      <c r="G176" s="214" t="s">
        <v>193</v>
      </c>
      <c r="H176" s="215">
        <v>8.1690000000000005</v>
      </c>
      <c r="I176" s="216"/>
      <c r="J176" s="217">
        <f>ROUND(I176*H176,2)</f>
        <v>0</v>
      </c>
      <c r="K176" s="213" t="s">
        <v>1019</v>
      </c>
      <c r="L176" s="45"/>
      <c r="M176" s="218" t="s">
        <v>1</v>
      </c>
      <c r="N176" s="219" t="s">
        <v>38</v>
      </c>
      <c r="O176" s="92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2" t="s">
        <v>153</v>
      </c>
      <c r="AT176" s="222" t="s">
        <v>149</v>
      </c>
      <c r="AU176" s="222" t="s">
        <v>83</v>
      </c>
      <c r="AY176" s="18" t="s">
        <v>148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8" t="s">
        <v>81</v>
      </c>
      <c r="BK176" s="223">
        <f>ROUND(I176*H176,2)</f>
        <v>0</v>
      </c>
      <c r="BL176" s="18" t="s">
        <v>153</v>
      </c>
      <c r="BM176" s="222" t="s">
        <v>1052</v>
      </c>
    </row>
    <row r="177" s="2" customFormat="1">
      <c r="A177" s="39"/>
      <c r="B177" s="40"/>
      <c r="C177" s="41"/>
      <c r="D177" s="258" t="s">
        <v>264</v>
      </c>
      <c r="E177" s="41"/>
      <c r="F177" s="259" t="s">
        <v>1053</v>
      </c>
      <c r="G177" s="41"/>
      <c r="H177" s="41"/>
      <c r="I177" s="260"/>
      <c r="J177" s="41"/>
      <c r="K177" s="41"/>
      <c r="L177" s="45"/>
      <c r="M177" s="261"/>
      <c r="N177" s="262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264</v>
      </c>
      <c r="AU177" s="18" t="s">
        <v>83</v>
      </c>
    </row>
    <row r="178" s="15" customFormat="1">
      <c r="A178" s="15"/>
      <c r="B178" s="263"/>
      <c r="C178" s="264"/>
      <c r="D178" s="226" t="s">
        <v>168</v>
      </c>
      <c r="E178" s="265" t="s">
        <v>1</v>
      </c>
      <c r="F178" s="266" t="s">
        <v>1022</v>
      </c>
      <c r="G178" s="264"/>
      <c r="H178" s="265" t="s">
        <v>1</v>
      </c>
      <c r="I178" s="267"/>
      <c r="J178" s="264"/>
      <c r="K178" s="264"/>
      <c r="L178" s="268"/>
      <c r="M178" s="269"/>
      <c r="N178" s="270"/>
      <c r="O178" s="270"/>
      <c r="P178" s="270"/>
      <c r="Q178" s="270"/>
      <c r="R178" s="270"/>
      <c r="S178" s="270"/>
      <c r="T178" s="27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2" t="s">
        <v>168</v>
      </c>
      <c r="AU178" s="272" t="s">
        <v>83</v>
      </c>
      <c r="AV178" s="15" t="s">
        <v>81</v>
      </c>
      <c r="AW178" s="15" t="s">
        <v>30</v>
      </c>
      <c r="AX178" s="15" t="s">
        <v>73</v>
      </c>
      <c r="AY178" s="272" t="s">
        <v>148</v>
      </c>
    </row>
    <row r="179" s="12" customFormat="1">
      <c r="A179" s="12"/>
      <c r="B179" s="224"/>
      <c r="C179" s="225"/>
      <c r="D179" s="226" t="s">
        <v>168</v>
      </c>
      <c r="E179" s="227" t="s">
        <v>1</v>
      </c>
      <c r="F179" s="228" t="s">
        <v>1054</v>
      </c>
      <c r="G179" s="225"/>
      <c r="H179" s="229">
        <v>6.3529999999999998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5" t="s">
        <v>168</v>
      </c>
      <c r="AU179" s="235" t="s">
        <v>83</v>
      </c>
      <c r="AV179" s="12" t="s">
        <v>83</v>
      </c>
      <c r="AW179" s="12" t="s">
        <v>30</v>
      </c>
      <c r="AX179" s="12" t="s">
        <v>73</v>
      </c>
      <c r="AY179" s="235" t="s">
        <v>148</v>
      </c>
    </row>
    <row r="180" s="15" customFormat="1">
      <c r="A180" s="15"/>
      <c r="B180" s="263"/>
      <c r="C180" s="264"/>
      <c r="D180" s="226" t="s">
        <v>168</v>
      </c>
      <c r="E180" s="265" t="s">
        <v>1</v>
      </c>
      <c r="F180" s="266" t="s">
        <v>1024</v>
      </c>
      <c r="G180" s="264"/>
      <c r="H180" s="265" t="s">
        <v>1</v>
      </c>
      <c r="I180" s="267"/>
      <c r="J180" s="264"/>
      <c r="K180" s="264"/>
      <c r="L180" s="268"/>
      <c r="M180" s="269"/>
      <c r="N180" s="270"/>
      <c r="O180" s="270"/>
      <c r="P180" s="270"/>
      <c r="Q180" s="270"/>
      <c r="R180" s="270"/>
      <c r="S180" s="270"/>
      <c r="T180" s="271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2" t="s">
        <v>168</v>
      </c>
      <c r="AU180" s="272" t="s">
        <v>83</v>
      </c>
      <c r="AV180" s="15" t="s">
        <v>81</v>
      </c>
      <c r="AW180" s="15" t="s">
        <v>30</v>
      </c>
      <c r="AX180" s="15" t="s">
        <v>73</v>
      </c>
      <c r="AY180" s="272" t="s">
        <v>148</v>
      </c>
    </row>
    <row r="181" s="12" customFormat="1">
      <c r="A181" s="12"/>
      <c r="B181" s="224"/>
      <c r="C181" s="225"/>
      <c r="D181" s="226" t="s">
        <v>168</v>
      </c>
      <c r="E181" s="227" t="s">
        <v>1</v>
      </c>
      <c r="F181" s="228" t="s">
        <v>1025</v>
      </c>
      <c r="G181" s="225"/>
      <c r="H181" s="229">
        <v>0.90800000000000003</v>
      </c>
      <c r="I181" s="230"/>
      <c r="J181" s="225"/>
      <c r="K181" s="225"/>
      <c r="L181" s="231"/>
      <c r="M181" s="232"/>
      <c r="N181" s="233"/>
      <c r="O181" s="233"/>
      <c r="P181" s="233"/>
      <c r="Q181" s="233"/>
      <c r="R181" s="233"/>
      <c r="S181" s="233"/>
      <c r="T181" s="234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35" t="s">
        <v>168</v>
      </c>
      <c r="AU181" s="235" t="s">
        <v>83</v>
      </c>
      <c r="AV181" s="12" t="s">
        <v>83</v>
      </c>
      <c r="AW181" s="12" t="s">
        <v>30</v>
      </c>
      <c r="AX181" s="12" t="s">
        <v>73</v>
      </c>
      <c r="AY181" s="235" t="s">
        <v>148</v>
      </c>
    </row>
    <row r="182" s="15" customFormat="1">
      <c r="A182" s="15"/>
      <c r="B182" s="263"/>
      <c r="C182" s="264"/>
      <c r="D182" s="226" t="s">
        <v>168</v>
      </c>
      <c r="E182" s="265" t="s">
        <v>1</v>
      </c>
      <c r="F182" s="266" t="s">
        <v>1055</v>
      </c>
      <c r="G182" s="264"/>
      <c r="H182" s="265" t="s">
        <v>1</v>
      </c>
      <c r="I182" s="267"/>
      <c r="J182" s="264"/>
      <c r="K182" s="264"/>
      <c r="L182" s="268"/>
      <c r="M182" s="269"/>
      <c r="N182" s="270"/>
      <c r="O182" s="270"/>
      <c r="P182" s="270"/>
      <c r="Q182" s="270"/>
      <c r="R182" s="270"/>
      <c r="S182" s="270"/>
      <c r="T182" s="27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2" t="s">
        <v>168</v>
      </c>
      <c r="AU182" s="272" t="s">
        <v>83</v>
      </c>
      <c r="AV182" s="15" t="s">
        <v>81</v>
      </c>
      <c r="AW182" s="15" t="s">
        <v>30</v>
      </c>
      <c r="AX182" s="15" t="s">
        <v>73</v>
      </c>
      <c r="AY182" s="272" t="s">
        <v>148</v>
      </c>
    </row>
    <row r="183" s="12" customFormat="1">
      <c r="A183" s="12"/>
      <c r="B183" s="224"/>
      <c r="C183" s="225"/>
      <c r="D183" s="226" t="s">
        <v>168</v>
      </c>
      <c r="E183" s="227" t="s">
        <v>1</v>
      </c>
      <c r="F183" s="228" t="s">
        <v>1025</v>
      </c>
      <c r="G183" s="225"/>
      <c r="H183" s="229">
        <v>0.90800000000000003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5" t="s">
        <v>168</v>
      </c>
      <c r="AU183" s="235" t="s">
        <v>83</v>
      </c>
      <c r="AV183" s="12" t="s">
        <v>83</v>
      </c>
      <c r="AW183" s="12" t="s">
        <v>30</v>
      </c>
      <c r="AX183" s="12" t="s">
        <v>73</v>
      </c>
      <c r="AY183" s="235" t="s">
        <v>148</v>
      </c>
    </row>
    <row r="184" s="13" customFormat="1">
      <c r="A184" s="13"/>
      <c r="B184" s="236"/>
      <c r="C184" s="237"/>
      <c r="D184" s="226" t="s">
        <v>168</v>
      </c>
      <c r="E184" s="238" t="s">
        <v>1</v>
      </c>
      <c r="F184" s="239" t="s">
        <v>170</v>
      </c>
      <c r="G184" s="237"/>
      <c r="H184" s="240">
        <v>8.1690000000000005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168</v>
      </c>
      <c r="AU184" s="246" t="s">
        <v>83</v>
      </c>
      <c r="AV184" s="13" t="s">
        <v>153</v>
      </c>
      <c r="AW184" s="13" t="s">
        <v>30</v>
      </c>
      <c r="AX184" s="13" t="s">
        <v>81</v>
      </c>
      <c r="AY184" s="246" t="s">
        <v>148</v>
      </c>
    </row>
    <row r="185" s="2" customFormat="1" ht="24.15" customHeight="1">
      <c r="A185" s="39"/>
      <c r="B185" s="40"/>
      <c r="C185" s="211" t="s">
        <v>174</v>
      </c>
      <c r="D185" s="211" t="s">
        <v>149</v>
      </c>
      <c r="E185" s="212" t="s">
        <v>1056</v>
      </c>
      <c r="F185" s="213" t="s">
        <v>1057</v>
      </c>
      <c r="G185" s="214" t="s">
        <v>193</v>
      </c>
      <c r="H185" s="215">
        <v>305.48000000000002</v>
      </c>
      <c r="I185" s="216"/>
      <c r="J185" s="217">
        <f>ROUND(I185*H185,2)</f>
        <v>0</v>
      </c>
      <c r="K185" s="213" t="s">
        <v>1019</v>
      </c>
      <c r="L185" s="45"/>
      <c r="M185" s="218" t="s">
        <v>1</v>
      </c>
      <c r="N185" s="219" t="s">
        <v>38</v>
      </c>
      <c r="O185" s="92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2" t="s">
        <v>153</v>
      </c>
      <c r="AT185" s="222" t="s">
        <v>149</v>
      </c>
      <c r="AU185" s="222" t="s">
        <v>83</v>
      </c>
      <c r="AY185" s="18" t="s">
        <v>148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8" t="s">
        <v>81</v>
      </c>
      <c r="BK185" s="223">
        <f>ROUND(I185*H185,2)</f>
        <v>0</v>
      </c>
      <c r="BL185" s="18" t="s">
        <v>153</v>
      </c>
      <c r="BM185" s="222" t="s">
        <v>1058</v>
      </c>
    </row>
    <row r="186" s="2" customFormat="1">
      <c r="A186" s="39"/>
      <c r="B186" s="40"/>
      <c r="C186" s="41"/>
      <c r="D186" s="258" t="s">
        <v>264</v>
      </c>
      <c r="E186" s="41"/>
      <c r="F186" s="259" t="s">
        <v>1059</v>
      </c>
      <c r="G186" s="41"/>
      <c r="H186" s="41"/>
      <c r="I186" s="260"/>
      <c r="J186" s="41"/>
      <c r="K186" s="41"/>
      <c r="L186" s="45"/>
      <c r="M186" s="261"/>
      <c r="N186" s="262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264</v>
      </c>
      <c r="AU186" s="18" t="s">
        <v>83</v>
      </c>
    </row>
    <row r="187" s="15" customFormat="1">
      <c r="A187" s="15"/>
      <c r="B187" s="263"/>
      <c r="C187" s="264"/>
      <c r="D187" s="226" t="s">
        <v>168</v>
      </c>
      <c r="E187" s="265" t="s">
        <v>1</v>
      </c>
      <c r="F187" s="266" t="s">
        <v>1060</v>
      </c>
      <c r="G187" s="264"/>
      <c r="H187" s="265" t="s">
        <v>1</v>
      </c>
      <c r="I187" s="267"/>
      <c r="J187" s="264"/>
      <c r="K187" s="264"/>
      <c r="L187" s="268"/>
      <c r="M187" s="269"/>
      <c r="N187" s="270"/>
      <c r="O187" s="270"/>
      <c r="P187" s="270"/>
      <c r="Q187" s="270"/>
      <c r="R187" s="270"/>
      <c r="S187" s="270"/>
      <c r="T187" s="27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2" t="s">
        <v>168</v>
      </c>
      <c r="AU187" s="272" t="s">
        <v>83</v>
      </c>
      <c r="AV187" s="15" t="s">
        <v>81</v>
      </c>
      <c r="AW187" s="15" t="s">
        <v>30</v>
      </c>
      <c r="AX187" s="15" t="s">
        <v>73</v>
      </c>
      <c r="AY187" s="272" t="s">
        <v>148</v>
      </c>
    </row>
    <row r="188" s="15" customFormat="1">
      <c r="A188" s="15"/>
      <c r="B188" s="263"/>
      <c r="C188" s="264"/>
      <c r="D188" s="226" t="s">
        <v>168</v>
      </c>
      <c r="E188" s="265" t="s">
        <v>1</v>
      </c>
      <c r="F188" s="266" t="s">
        <v>1061</v>
      </c>
      <c r="G188" s="264"/>
      <c r="H188" s="265" t="s">
        <v>1</v>
      </c>
      <c r="I188" s="267"/>
      <c r="J188" s="264"/>
      <c r="K188" s="264"/>
      <c r="L188" s="268"/>
      <c r="M188" s="269"/>
      <c r="N188" s="270"/>
      <c r="O188" s="270"/>
      <c r="P188" s="270"/>
      <c r="Q188" s="270"/>
      <c r="R188" s="270"/>
      <c r="S188" s="270"/>
      <c r="T188" s="27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2" t="s">
        <v>168</v>
      </c>
      <c r="AU188" s="272" t="s">
        <v>83</v>
      </c>
      <c r="AV188" s="15" t="s">
        <v>81</v>
      </c>
      <c r="AW188" s="15" t="s">
        <v>30</v>
      </c>
      <c r="AX188" s="15" t="s">
        <v>73</v>
      </c>
      <c r="AY188" s="272" t="s">
        <v>148</v>
      </c>
    </row>
    <row r="189" s="12" customFormat="1">
      <c r="A189" s="12"/>
      <c r="B189" s="224"/>
      <c r="C189" s="225"/>
      <c r="D189" s="226" t="s">
        <v>168</v>
      </c>
      <c r="E189" s="227" t="s">
        <v>1</v>
      </c>
      <c r="F189" s="228" t="s">
        <v>1062</v>
      </c>
      <c r="G189" s="225"/>
      <c r="H189" s="229">
        <v>45.920000000000002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5" t="s">
        <v>168</v>
      </c>
      <c r="AU189" s="235" t="s">
        <v>83</v>
      </c>
      <c r="AV189" s="12" t="s">
        <v>83</v>
      </c>
      <c r="AW189" s="12" t="s">
        <v>30</v>
      </c>
      <c r="AX189" s="12" t="s">
        <v>73</v>
      </c>
      <c r="AY189" s="235" t="s">
        <v>148</v>
      </c>
    </row>
    <row r="190" s="15" customFormat="1">
      <c r="A190" s="15"/>
      <c r="B190" s="263"/>
      <c r="C190" s="264"/>
      <c r="D190" s="226" t="s">
        <v>168</v>
      </c>
      <c r="E190" s="265" t="s">
        <v>1</v>
      </c>
      <c r="F190" s="266" t="s">
        <v>1063</v>
      </c>
      <c r="G190" s="264"/>
      <c r="H190" s="265" t="s">
        <v>1</v>
      </c>
      <c r="I190" s="267"/>
      <c r="J190" s="264"/>
      <c r="K190" s="264"/>
      <c r="L190" s="268"/>
      <c r="M190" s="269"/>
      <c r="N190" s="270"/>
      <c r="O190" s="270"/>
      <c r="P190" s="270"/>
      <c r="Q190" s="270"/>
      <c r="R190" s="270"/>
      <c r="S190" s="270"/>
      <c r="T190" s="271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2" t="s">
        <v>168</v>
      </c>
      <c r="AU190" s="272" t="s">
        <v>83</v>
      </c>
      <c r="AV190" s="15" t="s">
        <v>81</v>
      </c>
      <c r="AW190" s="15" t="s">
        <v>30</v>
      </c>
      <c r="AX190" s="15" t="s">
        <v>73</v>
      </c>
      <c r="AY190" s="272" t="s">
        <v>148</v>
      </c>
    </row>
    <row r="191" s="12" customFormat="1">
      <c r="A191" s="12"/>
      <c r="B191" s="224"/>
      <c r="C191" s="225"/>
      <c r="D191" s="226" t="s">
        <v>168</v>
      </c>
      <c r="E191" s="227" t="s">
        <v>1</v>
      </c>
      <c r="F191" s="228" t="s">
        <v>1064</v>
      </c>
      <c r="G191" s="225"/>
      <c r="H191" s="229">
        <v>6.4400000000000004</v>
      </c>
      <c r="I191" s="230"/>
      <c r="J191" s="225"/>
      <c r="K191" s="225"/>
      <c r="L191" s="231"/>
      <c r="M191" s="232"/>
      <c r="N191" s="233"/>
      <c r="O191" s="233"/>
      <c r="P191" s="233"/>
      <c r="Q191" s="233"/>
      <c r="R191" s="233"/>
      <c r="S191" s="233"/>
      <c r="T191" s="234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35" t="s">
        <v>168</v>
      </c>
      <c r="AU191" s="235" t="s">
        <v>83</v>
      </c>
      <c r="AV191" s="12" t="s">
        <v>83</v>
      </c>
      <c r="AW191" s="12" t="s">
        <v>30</v>
      </c>
      <c r="AX191" s="12" t="s">
        <v>73</v>
      </c>
      <c r="AY191" s="235" t="s">
        <v>148</v>
      </c>
    </row>
    <row r="192" s="15" customFormat="1">
      <c r="A192" s="15"/>
      <c r="B192" s="263"/>
      <c r="C192" s="264"/>
      <c r="D192" s="226" t="s">
        <v>168</v>
      </c>
      <c r="E192" s="265" t="s">
        <v>1</v>
      </c>
      <c r="F192" s="266" t="s">
        <v>1065</v>
      </c>
      <c r="G192" s="264"/>
      <c r="H192" s="265" t="s">
        <v>1</v>
      </c>
      <c r="I192" s="267"/>
      <c r="J192" s="264"/>
      <c r="K192" s="264"/>
      <c r="L192" s="268"/>
      <c r="M192" s="269"/>
      <c r="N192" s="270"/>
      <c r="O192" s="270"/>
      <c r="P192" s="270"/>
      <c r="Q192" s="270"/>
      <c r="R192" s="270"/>
      <c r="S192" s="270"/>
      <c r="T192" s="27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2" t="s">
        <v>168</v>
      </c>
      <c r="AU192" s="272" t="s">
        <v>83</v>
      </c>
      <c r="AV192" s="15" t="s">
        <v>81</v>
      </c>
      <c r="AW192" s="15" t="s">
        <v>30</v>
      </c>
      <c r="AX192" s="15" t="s">
        <v>73</v>
      </c>
      <c r="AY192" s="272" t="s">
        <v>148</v>
      </c>
    </row>
    <row r="193" s="12" customFormat="1">
      <c r="A193" s="12"/>
      <c r="B193" s="224"/>
      <c r="C193" s="225"/>
      <c r="D193" s="226" t="s">
        <v>168</v>
      </c>
      <c r="E193" s="227" t="s">
        <v>1</v>
      </c>
      <c r="F193" s="228" t="s">
        <v>1066</v>
      </c>
      <c r="G193" s="225"/>
      <c r="H193" s="229">
        <v>9.2400000000000002</v>
      </c>
      <c r="I193" s="230"/>
      <c r="J193" s="225"/>
      <c r="K193" s="225"/>
      <c r="L193" s="231"/>
      <c r="M193" s="232"/>
      <c r="N193" s="233"/>
      <c r="O193" s="233"/>
      <c r="P193" s="233"/>
      <c r="Q193" s="233"/>
      <c r="R193" s="233"/>
      <c r="S193" s="233"/>
      <c r="T193" s="234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5" t="s">
        <v>168</v>
      </c>
      <c r="AU193" s="235" t="s">
        <v>83</v>
      </c>
      <c r="AV193" s="12" t="s">
        <v>83</v>
      </c>
      <c r="AW193" s="12" t="s">
        <v>30</v>
      </c>
      <c r="AX193" s="12" t="s">
        <v>73</v>
      </c>
      <c r="AY193" s="235" t="s">
        <v>148</v>
      </c>
    </row>
    <row r="194" s="15" customFormat="1">
      <c r="A194" s="15"/>
      <c r="B194" s="263"/>
      <c r="C194" s="264"/>
      <c r="D194" s="226" t="s">
        <v>168</v>
      </c>
      <c r="E194" s="265" t="s">
        <v>1</v>
      </c>
      <c r="F194" s="266" t="s">
        <v>1067</v>
      </c>
      <c r="G194" s="264"/>
      <c r="H194" s="265" t="s">
        <v>1</v>
      </c>
      <c r="I194" s="267"/>
      <c r="J194" s="264"/>
      <c r="K194" s="264"/>
      <c r="L194" s="268"/>
      <c r="M194" s="269"/>
      <c r="N194" s="270"/>
      <c r="O194" s="270"/>
      <c r="P194" s="270"/>
      <c r="Q194" s="270"/>
      <c r="R194" s="270"/>
      <c r="S194" s="270"/>
      <c r="T194" s="27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2" t="s">
        <v>168</v>
      </c>
      <c r="AU194" s="272" t="s">
        <v>83</v>
      </c>
      <c r="AV194" s="15" t="s">
        <v>81</v>
      </c>
      <c r="AW194" s="15" t="s">
        <v>30</v>
      </c>
      <c r="AX194" s="15" t="s">
        <v>73</v>
      </c>
      <c r="AY194" s="272" t="s">
        <v>148</v>
      </c>
    </row>
    <row r="195" s="12" customFormat="1">
      <c r="A195" s="12"/>
      <c r="B195" s="224"/>
      <c r="C195" s="225"/>
      <c r="D195" s="226" t="s">
        <v>168</v>
      </c>
      <c r="E195" s="227" t="s">
        <v>1</v>
      </c>
      <c r="F195" s="228" t="s">
        <v>1068</v>
      </c>
      <c r="G195" s="225"/>
      <c r="H195" s="229">
        <v>243.88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5" t="s">
        <v>168</v>
      </c>
      <c r="AU195" s="235" t="s">
        <v>83</v>
      </c>
      <c r="AV195" s="12" t="s">
        <v>83</v>
      </c>
      <c r="AW195" s="12" t="s">
        <v>30</v>
      </c>
      <c r="AX195" s="12" t="s">
        <v>73</v>
      </c>
      <c r="AY195" s="235" t="s">
        <v>148</v>
      </c>
    </row>
    <row r="196" s="13" customFormat="1">
      <c r="A196" s="13"/>
      <c r="B196" s="236"/>
      <c r="C196" s="237"/>
      <c r="D196" s="226" t="s">
        <v>168</v>
      </c>
      <c r="E196" s="238" t="s">
        <v>1</v>
      </c>
      <c r="F196" s="239" t="s">
        <v>170</v>
      </c>
      <c r="G196" s="237"/>
      <c r="H196" s="240">
        <v>305.48000000000002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168</v>
      </c>
      <c r="AU196" s="246" t="s">
        <v>83</v>
      </c>
      <c r="AV196" s="13" t="s">
        <v>153</v>
      </c>
      <c r="AW196" s="13" t="s">
        <v>30</v>
      </c>
      <c r="AX196" s="13" t="s">
        <v>81</v>
      </c>
      <c r="AY196" s="246" t="s">
        <v>148</v>
      </c>
    </row>
    <row r="197" s="2" customFormat="1" ht="37.8" customHeight="1">
      <c r="A197" s="39"/>
      <c r="B197" s="40"/>
      <c r="C197" s="211" t="s">
        <v>163</v>
      </c>
      <c r="D197" s="211" t="s">
        <v>149</v>
      </c>
      <c r="E197" s="212" t="s">
        <v>1069</v>
      </c>
      <c r="F197" s="213" t="s">
        <v>1070</v>
      </c>
      <c r="G197" s="214" t="s">
        <v>193</v>
      </c>
      <c r="H197" s="215">
        <v>38.110999999999997</v>
      </c>
      <c r="I197" s="216"/>
      <c r="J197" s="217">
        <f>ROUND(I197*H197,2)</f>
        <v>0</v>
      </c>
      <c r="K197" s="213" t="s">
        <v>1019</v>
      </c>
      <c r="L197" s="45"/>
      <c r="M197" s="218" t="s">
        <v>1</v>
      </c>
      <c r="N197" s="219" t="s">
        <v>38</v>
      </c>
      <c r="O197" s="92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2" t="s">
        <v>153</v>
      </c>
      <c r="AT197" s="222" t="s">
        <v>149</v>
      </c>
      <c r="AU197" s="222" t="s">
        <v>83</v>
      </c>
      <c r="AY197" s="18" t="s">
        <v>148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8" t="s">
        <v>81</v>
      </c>
      <c r="BK197" s="223">
        <f>ROUND(I197*H197,2)</f>
        <v>0</v>
      </c>
      <c r="BL197" s="18" t="s">
        <v>153</v>
      </c>
      <c r="BM197" s="222" t="s">
        <v>1071</v>
      </c>
    </row>
    <row r="198" s="2" customFormat="1">
      <c r="A198" s="39"/>
      <c r="B198" s="40"/>
      <c r="C198" s="41"/>
      <c r="D198" s="258" t="s">
        <v>264</v>
      </c>
      <c r="E198" s="41"/>
      <c r="F198" s="259" t="s">
        <v>1072</v>
      </c>
      <c r="G198" s="41"/>
      <c r="H198" s="41"/>
      <c r="I198" s="260"/>
      <c r="J198" s="41"/>
      <c r="K198" s="41"/>
      <c r="L198" s="45"/>
      <c r="M198" s="261"/>
      <c r="N198" s="262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264</v>
      </c>
      <c r="AU198" s="18" t="s">
        <v>83</v>
      </c>
    </row>
    <row r="199" s="15" customFormat="1">
      <c r="A199" s="15"/>
      <c r="B199" s="263"/>
      <c r="C199" s="264"/>
      <c r="D199" s="226" t="s">
        <v>168</v>
      </c>
      <c r="E199" s="265" t="s">
        <v>1</v>
      </c>
      <c r="F199" s="266" t="s">
        <v>1073</v>
      </c>
      <c r="G199" s="264"/>
      <c r="H199" s="265" t="s">
        <v>1</v>
      </c>
      <c r="I199" s="267"/>
      <c r="J199" s="264"/>
      <c r="K199" s="264"/>
      <c r="L199" s="268"/>
      <c r="M199" s="269"/>
      <c r="N199" s="270"/>
      <c r="O199" s="270"/>
      <c r="P199" s="270"/>
      <c r="Q199" s="270"/>
      <c r="R199" s="270"/>
      <c r="S199" s="270"/>
      <c r="T199" s="27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2" t="s">
        <v>168</v>
      </c>
      <c r="AU199" s="272" t="s">
        <v>83</v>
      </c>
      <c r="AV199" s="15" t="s">
        <v>81</v>
      </c>
      <c r="AW199" s="15" t="s">
        <v>30</v>
      </c>
      <c r="AX199" s="15" t="s">
        <v>73</v>
      </c>
      <c r="AY199" s="272" t="s">
        <v>148</v>
      </c>
    </row>
    <row r="200" s="12" customFormat="1">
      <c r="A200" s="12"/>
      <c r="B200" s="224"/>
      <c r="C200" s="225"/>
      <c r="D200" s="226" t="s">
        <v>168</v>
      </c>
      <c r="E200" s="227" t="s">
        <v>1</v>
      </c>
      <c r="F200" s="228" t="s">
        <v>1074</v>
      </c>
      <c r="G200" s="225"/>
      <c r="H200" s="229">
        <v>19.093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5" t="s">
        <v>168</v>
      </c>
      <c r="AU200" s="235" t="s">
        <v>83</v>
      </c>
      <c r="AV200" s="12" t="s">
        <v>83</v>
      </c>
      <c r="AW200" s="12" t="s">
        <v>30</v>
      </c>
      <c r="AX200" s="12" t="s">
        <v>73</v>
      </c>
      <c r="AY200" s="235" t="s">
        <v>148</v>
      </c>
    </row>
    <row r="201" s="15" customFormat="1">
      <c r="A201" s="15"/>
      <c r="B201" s="263"/>
      <c r="C201" s="264"/>
      <c r="D201" s="226" t="s">
        <v>168</v>
      </c>
      <c r="E201" s="265" t="s">
        <v>1</v>
      </c>
      <c r="F201" s="266" t="s">
        <v>1075</v>
      </c>
      <c r="G201" s="264"/>
      <c r="H201" s="265" t="s">
        <v>1</v>
      </c>
      <c r="I201" s="267"/>
      <c r="J201" s="264"/>
      <c r="K201" s="264"/>
      <c r="L201" s="268"/>
      <c r="M201" s="269"/>
      <c r="N201" s="270"/>
      <c r="O201" s="270"/>
      <c r="P201" s="270"/>
      <c r="Q201" s="270"/>
      <c r="R201" s="270"/>
      <c r="S201" s="270"/>
      <c r="T201" s="27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2" t="s">
        <v>168</v>
      </c>
      <c r="AU201" s="272" t="s">
        <v>83</v>
      </c>
      <c r="AV201" s="15" t="s">
        <v>81</v>
      </c>
      <c r="AW201" s="15" t="s">
        <v>30</v>
      </c>
      <c r="AX201" s="15" t="s">
        <v>73</v>
      </c>
      <c r="AY201" s="272" t="s">
        <v>148</v>
      </c>
    </row>
    <row r="202" s="12" customFormat="1">
      <c r="A202" s="12"/>
      <c r="B202" s="224"/>
      <c r="C202" s="225"/>
      <c r="D202" s="226" t="s">
        <v>168</v>
      </c>
      <c r="E202" s="227" t="s">
        <v>1</v>
      </c>
      <c r="F202" s="228" t="s">
        <v>1076</v>
      </c>
      <c r="G202" s="225"/>
      <c r="H202" s="229">
        <v>10.849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5" t="s">
        <v>168</v>
      </c>
      <c r="AU202" s="235" t="s">
        <v>83</v>
      </c>
      <c r="AV202" s="12" t="s">
        <v>83</v>
      </c>
      <c r="AW202" s="12" t="s">
        <v>30</v>
      </c>
      <c r="AX202" s="12" t="s">
        <v>73</v>
      </c>
      <c r="AY202" s="235" t="s">
        <v>148</v>
      </c>
    </row>
    <row r="203" s="15" customFormat="1">
      <c r="A203" s="15"/>
      <c r="B203" s="263"/>
      <c r="C203" s="264"/>
      <c r="D203" s="226" t="s">
        <v>168</v>
      </c>
      <c r="E203" s="265" t="s">
        <v>1</v>
      </c>
      <c r="F203" s="266" t="s">
        <v>1077</v>
      </c>
      <c r="G203" s="264"/>
      <c r="H203" s="265" t="s">
        <v>1</v>
      </c>
      <c r="I203" s="267"/>
      <c r="J203" s="264"/>
      <c r="K203" s="264"/>
      <c r="L203" s="268"/>
      <c r="M203" s="269"/>
      <c r="N203" s="270"/>
      <c r="O203" s="270"/>
      <c r="P203" s="270"/>
      <c r="Q203" s="270"/>
      <c r="R203" s="270"/>
      <c r="S203" s="270"/>
      <c r="T203" s="27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2" t="s">
        <v>168</v>
      </c>
      <c r="AU203" s="272" t="s">
        <v>83</v>
      </c>
      <c r="AV203" s="15" t="s">
        <v>81</v>
      </c>
      <c r="AW203" s="15" t="s">
        <v>30</v>
      </c>
      <c r="AX203" s="15" t="s">
        <v>73</v>
      </c>
      <c r="AY203" s="272" t="s">
        <v>148</v>
      </c>
    </row>
    <row r="204" s="12" customFormat="1">
      <c r="A204" s="12"/>
      <c r="B204" s="224"/>
      <c r="C204" s="225"/>
      <c r="D204" s="226" t="s">
        <v>168</v>
      </c>
      <c r="E204" s="227" t="s">
        <v>1</v>
      </c>
      <c r="F204" s="228" t="s">
        <v>1054</v>
      </c>
      <c r="G204" s="225"/>
      <c r="H204" s="229">
        <v>6.3529999999999998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5" t="s">
        <v>168</v>
      </c>
      <c r="AU204" s="235" t="s">
        <v>83</v>
      </c>
      <c r="AV204" s="12" t="s">
        <v>83</v>
      </c>
      <c r="AW204" s="12" t="s">
        <v>30</v>
      </c>
      <c r="AX204" s="12" t="s">
        <v>73</v>
      </c>
      <c r="AY204" s="235" t="s">
        <v>148</v>
      </c>
    </row>
    <row r="205" s="15" customFormat="1">
      <c r="A205" s="15"/>
      <c r="B205" s="263"/>
      <c r="C205" s="264"/>
      <c r="D205" s="226" t="s">
        <v>168</v>
      </c>
      <c r="E205" s="265" t="s">
        <v>1</v>
      </c>
      <c r="F205" s="266" t="s">
        <v>1078</v>
      </c>
      <c r="G205" s="264"/>
      <c r="H205" s="265" t="s">
        <v>1</v>
      </c>
      <c r="I205" s="267"/>
      <c r="J205" s="264"/>
      <c r="K205" s="264"/>
      <c r="L205" s="268"/>
      <c r="M205" s="269"/>
      <c r="N205" s="270"/>
      <c r="O205" s="270"/>
      <c r="P205" s="270"/>
      <c r="Q205" s="270"/>
      <c r="R205" s="270"/>
      <c r="S205" s="270"/>
      <c r="T205" s="27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2" t="s">
        <v>168</v>
      </c>
      <c r="AU205" s="272" t="s">
        <v>83</v>
      </c>
      <c r="AV205" s="15" t="s">
        <v>81</v>
      </c>
      <c r="AW205" s="15" t="s">
        <v>30</v>
      </c>
      <c r="AX205" s="15" t="s">
        <v>73</v>
      </c>
      <c r="AY205" s="272" t="s">
        <v>148</v>
      </c>
    </row>
    <row r="206" s="12" customFormat="1">
      <c r="A206" s="12"/>
      <c r="B206" s="224"/>
      <c r="C206" s="225"/>
      <c r="D206" s="226" t="s">
        <v>168</v>
      </c>
      <c r="E206" s="227" t="s">
        <v>1</v>
      </c>
      <c r="F206" s="228" t="s">
        <v>1025</v>
      </c>
      <c r="G206" s="225"/>
      <c r="H206" s="229">
        <v>0.90800000000000003</v>
      </c>
      <c r="I206" s="230"/>
      <c r="J206" s="225"/>
      <c r="K206" s="225"/>
      <c r="L206" s="231"/>
      <c r="M206" s="232"/>
      <c r="N206" s="233"/>
      <c r="O206" s="233"/>
      <c r="P206" s="233"/>
      <c r="Q206" s="233"/>
      <c r="R206" s="233"/>
      <c r="S206" s="233"/>
      <c r="T206" s="234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5" t="s">
        <v>168</v>
      </c>
      <c r="AU206" s="235" t="s">
        <v>83</v>
      </c>
      <c r="AV206" s="12" t="s">
        <v>83</v>
      </c>
      <c r="AW206" s="12" t="s">
        <v>30</v>
      </c>
      <c r="AX206" s="12" t="s">
        <v>73</v>
      </c>
      <c r="AY206" s="235" t="s">
        <v>148</v>
      </c>
    </row>
    <row r="207" s="15" customFormat="1">
      <c r="A207" s="15"/>
      <c r="B207" s="263"/>
      <c r="C207" s="264"/>
      <c r="D207" s="226" t="s">
        <v>168</v>
      </c>
      <c r="E207" s="265" t="s">
        <v>1</v>
      </c>
      <c r="F207" s="266" t="s">
        <v>1079</v>
      </c>
      <c r="G207" s="264"/>
      <c r="H207" s="265" t="s">
        <v>1</v>
      </c>
      <c r="I207" s="267"/>
      <c r="J207" s="264"/>
      <c r="K207" s="264"/>
      <c r="L207" s="268"/>
      <c r="M207" s="269"/>
      <c r="N207" s="270"/>
      <c r="O207" s="270"/>
      <c r="P207" s="270"/>
      <c r="Q207" s="270"/>
      <c r="R207" s="270"/>
      <c r="S207" s="270"/>
      <c r="T207" s="27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2" t="s">
        <v>168</v>
      </c>
      <c r="AU207" s="272" t="s">
        <v>83</v>
      </c>
      <c r="AV207" s="15" t="s">
        <v>81</v>
      </c>
      <c r="AW207" s="15" t="s">
        <v>30</v>
      </c>
      <c r="AX207" s="15" t="s">
        <v>73</v>
      </c>
      <c r="AY207" s="272" t="s">
        <v>148</v>
      </c>
    </row>
    <row r="208" s="12" customFormat="1">
      <c r="A208" s="12"/>
      <c r="B208" s="224"/>
      <c r="C208" s="225"/>
      <c r="D208" s="226" t="s">
        <v>168</v>
      </c>
      <c r="E208" s="227" t="s">
        <v>1</v>
      </c>
      <c r="F208" s="228" t="s">
        <v>1025</v>
      </c>
      <c r="G208" s="225"/>
      <c r="H208" s="229">
        <v>0.90800000000000003</v>
      </c>
      <c r="I208" s="230"/>
      <c r="J208" s="225"/>
      <c r="K208" s="225"/>
      <c r="L208" s="231"/>
      <c r="M208" s="232"/>
      <c r="N208" s="233"/>
      <c r="O208" s="233"/>
      <c r="P208" s="233"/>
      <c r="Q208" s="233"/>
      <c r="R208" s="233"/>
      <c r="S208" s="233"/>
      <c r="T208" s="234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5" t="s">
        <v>168</v>
      </c>
      <c r="AU208" s="235" t="s">
        <v>83</v>
      </c>
      <c r="AV208" s="12" t="s">
        <v>83</v>
      </c>
      <c r="AW208" s="12" t="s">
        <v>30</v>
      </c>
      <c r="AX208" s="12" t="s">
        <v>73</v>
      </c>
      <c r="AY208" s="235" t="s">
        <v>148</v>
      </c>
    </row>
    <row r="209" s="13" customFormat="1">
      <c r="A209" s="13"/>
      <c r="B209" s="236"/>
      <c r="C209" s="237"/>
      <c r="D209" s="226" t="s">
        <v>168</v>
      </c>
      <c r="E209" s="238" t="s">
        <v>1</v>
      </c>
      <c r="F209" s="239" t="s">
        <v>170</v>
      </c>
      <c r="G209" s="237"/>
      <c r="H209" s="240">
        <v>38.111000000000004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168</v>
      </c>
      <c r="AU209" s="246" t="s">
        <v>83</v>
      </c>
      <c r="AV209" s="13" t="s">
        <v>153</v>
      </c>
      <c r="AW209" s="13" t="s">
        <v>30</v>
      </c>
      <c r="AX209" s="13" t="s">
        <v>81</v>
      </c>
      <c r="AY209" s="246" t="s">
        <v>148</v>
      </c>
    </row>
    <row r="210" s="2" customFormat="1" ht="37.8" customHeight="1">
      <c r="A210" s="39"/>
      <c r="B210" s="40"/>
      <c r="C210" s="211" t="s">
        <v>187</v>
      </c>
      <c r="D210" s="211" t="s">
        <v>149</v>
      </c>
      <c r="E210" s="212" t="s">
        <v>1080</v>
      </c>
      <c r="F210" s="213" t="s">
        <v>1081</v>
      </c>
      <c r="G210" s="214" t="s">
        <v>193</v>
      </c>
      <c r="H210" s="215">
        <v>38.110999999999997</v>
      </c>
      <c r="I210" s="216"/>
      <c r="J210" s="217">
        <f>ROUND(I210*H210,2)</f>
        <v>0</v>
      </c>
      <c r="K210" s="213" t="s">
        <v>1019</v>
      </c>
      <c r="L210" s="45"/>
      <c r="M210" s="218" t="s">
        <v>1</v>
      </c>
      <c r="N210" s="219" t="s">
        <v>38</v>
      </c>
      <c r="O210" s="92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2" t="s">
        <v>153</v>
      </c>
      <c r="AT210" s="222" t="s">
        <v>149</v>
      </c>
      <c r="AU210" s="222" t="s">
        <v>83</v>
      </c>
      <c r="AY210" s="18" t="s">
        <v>148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8" t="s">
        <v>81</v>
      </c>
      <c r="BK210" s="223">
        <f>ROUND(I210*H210,2)</f>
        <v>0</v>
      </c>
      <c r="BL210" s="18" t="s">
        <v>153</v>
      </c>
      <c r="BM210" s="222" t="s">
        <v>1082</v>
      </c>
    </row>
    <row r="211" s="2" customFormat="1">
      <c r="A211" s="39"/>
      <c r="B211" s="40"/>
      <c r="C211" s="41"/>
      <c r="D211" s="258" t="s">
        <v>264</v>
      </c>
      <c r="E211" s="41"/>
      <c r="F211" s="259" t="s">
        <v>1083</v>
      </c>
      <c r="G211" s="41"/>
      <c r="H211" s="41"/>
      <c r="I211" s="260"/>
      <c r="J211" s="41"/>
      <c r="K211" s="41"/>
      <c r="L211" s="45"/>
      <c r="M211" s="261"/>
      <c r="N211" s="262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264</v>
      </c>
      <c r="AU211" s="18" t="s">
        <v>83</v>
      </c>
    </row>
    <row r="212" s="2" customFormat="1" ht="24.15" customHeight="1">
      <c r="A212" s="39"/>
      <c r="B212" s="40"/>
      <c r="C212" s="211" t="s">
        <v>167</v>
      </c>
      <c r="D212" s="211" t="s">
        <v>149</v>
      </c>
      <c r="E212" s="212" t="s">
        <v>1084</v>
      </c>
      <c r="F212" s="213" t="s">
        <v>1085</v>
      </c>
      <c r="G212" s="214" t="s">
        <v>210</v>
      </c>
      <c r="H212" s="215">
        <v>69.143000000000001</v>
      </c>
      <c r="I212" s="216"/>
      <c r="J212" s="217">
        <f>ROUND(I212*H212,2)</f>
        <v>0</v>
      </c>
      <c r="K212" s="213" t="s">
        <v>1019</v>
      </c>
      <c r="L212" s="45"/>
      <c r="M212" s="218" t="s">
        <v>1</v>
      </c>
      <c r="N212" s="219" t="s">
        <v>38</v>
      </c>
      <c r="O212" s="92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2" t="s">
        <v>153</v>
      </c>
      <c r="AT212" s="222" t="s">
        <v>149</v>
      </c>
      <c r="AU212" s="222" t="s">
        <v>83</v>
      </c>
      <c r="AY212" s="18" t="s">
        <v>148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8" t="s">
        <v>81</v>
      </c>
      <c r="BK212" s="223">
        <f>ROUND(I212*H212,2)</f>
        <v>0</v>
      </c>
      <c r="BL212" s="18" t="s">
        <v>153</v>
      </c>
      <c r="BM212" s="222" t="s">
        <v>1086</v>
      </c>
    </row>
    <row r="213" s="2" customFormat="1">
      <c r="A213" s="39"/>
      <c r="B213" s="40"/>
      <c r="C213" s="41"/>
      <c r="D213" s="258" t="s">
        <v>264</v>
      </c>
      <c r="E213" s="41"/>
      <c r="F213" s="259" t="s">
        <v>1087</v>
      </c>
      <c r="G213" s="41"/>
      <c r="H213" s="41"/>
      <c r="I213" s="260"/>
      <c r="J213" s="41"/>
      <c r="K213" s="41"/>
      <c r="L213" s="45"/>
      <c r="M213" s="261"/>
      <c r="N213" s="262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264</v>
      </c>
      <c r="AU213" s="18" t="s">
        <v>83</v>
      </c>
    </row>
    <row r="214" s="12" customFormat="1">
      <c r="A214" s="12"/>
      <c r="B214" s="224"/>
      <c r="C214" s="225"/>
      <c r="D214" s="226" t="s">
        <v>168</v>
      </c>
      <c r="E214" s="227" t="s">
        <v>1</v>
      </c>
      <c r="F214" s="228" t="s">
        <v>1088</v>
      </c>
      <c r="G214" s="225"/>
      <c r="H214" s="229">
        <v>69.143000000000001</v>
      </c>
      <c r="I214" s="230"/>
      <c r="J214" s="225"/>
      <c r="K214" s="225"/>
      <c r="L214" s="231"/>
      <c r="M214" s="232"/>
      <c r="N214" s="233"/>
      <c r="O214" s="233"/>
      <c r="P214" s="233"/>
      <c r="Q214" s="233"/>
      <c r="R214" s="233"/>
      <c r="S214" s="233"/>
      <c r="T214" s="234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5" t="s">
        <v>168</v>
      </c>
      <c r="AU214" s="235" t="s">
        <v>83</v>
      </c>
      <c r="AV214" s="12" t="s">
        <v>83</v>
      </c>
      <c r="AW214" s="12" t="s">
        <v>30</v>
      </c>
      <c r="AX214" s="12" t="s">
        <v>81</v>
      </c>
      <c r="AY214" s="235" t="s">
        <v>148</v>
      </c>
    </row>
    <row r="215" s="2" customFormat="1" ht="24.15" customHeight="1">
      <c r="A215" s="39"/>
      <c r="B215" s="40"/>
      <c r="C215" s="211" t="s">
        <v>196</v>
      </c>
      <c r="D215" s="211" t="s">
        <v>149</v>
      </c>
      <c r="E215" s="212" t="s">
        <v>1089</v>
      </c>
      <c r="F215" s="213" t="s">
        <v>1090</v>
      </c>
      <c r="G215" s="214" t="s">
        <v>193</v>
      </c>
      <c r="H215" s="215">
        <v>275.53800000000001</v>
      </c>
      <c r="I215" s="216"/>
      <c r="J215" s="217">
        <f>ROUND(I215*H215,2)</f>
        <v>0</v>
      </c>
      <c r="K215" s="213" t="s">
        <v>1019</v>
      </c>
      <c r="L215" s="45"/>
      <c r="M215" s="218" t="s">
        <v>1</v>
      </c>
      <c r="N215" s="219" t="s">
        <v>38</v>
      </c>
      <c r="O215" s="92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2" t="s">
        <v>153</v>
      </c>
      <c r="AT215" s="222" t="s">
        <v>149</v>
      </c>
      <c r="AU215" s="222" t="s">
        <v>83</v>
      </c>
      <c r="AY215" s="18" t="s">
        <v>148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8" t="s">
        <v>81</v>
      </c>
      <c r="BK215" s="223">
        <f>ROUND(I215*H215,2)</f>
        <v>0</v>
      </c>
      <c r="BL215" s="18" t="s">
        <v>153</v>
      </c>
      <c r="BM215" s="222" t="s">
        <v>1091</v>
      </c>
    </row>
    <row r="216" s="2" customFormat="1">
      <c r="A216" s="39"/>
      <c r="B216" s="40"/>
      <c r="C216" s="41"/>
      <c r="D216" s="258" t="s">
        <v>264</v>
      </c>
      <c r="E216" s="41"/>
      <c r="F216" s="259" t="s">
        <v>1092</v>
      </c>
      <c r="G216" s="41"/>
      <c r="H216" s="41"/>
      <c r="I216" s="260"/>
      <c r="J216" s="41"/>
      <c r="K216" s="41"/>
      <c r="L216" s="45"/>
      <c r="M216" s="261"/>
      <c r="N216" s="262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264</v>
      </c>
      <c r="AU216" s="18" t="s">
        <v>83</v>
      </c>
    </row>
    <row r="217" s="15" customFormat="1">
      <c r="A217" s="15"/>
      <c r="B217" s="263"/>
      <c r="C217" s="264"/>
      <c r="D217" s="226" t="s">
        <v>168</v>
      </c>
      <c r="E217" s="265" t="s">
        <v>1</v>
      </c>
      <c r="F217" s="266" t="s">
        <v>1060</v>
      </c>
      <c r="G217" s="264"/>
      <c r="H217" s="265" t="s">
        <v>1</v>
      </c>
      <c r="I217" s="267"/>
      <c r="J217" s="264"/>
      <c r="K217" s="264"/>
      <c r="L217" s="268"/>
      <c r="M217" s="269"/>
      <c r="N217" s="270"/>
      <c r="O217" s="270"/>
      <c r="P217" s="270"/>
      <c r="Q217" s="270"/>
      <c r="R217" s="270"/>
      <c r="S217" s="270"/>
      <c r="T217" s="27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2" t="s">
        <v>168</v>
      </c>
      <c r="AU217" s="272" t="s">
        <v>83</v>
      </c>
      <c r="AV217" s="15" t="s">
        <v>81</v>
      </c>
      <c r="AW217" s="15" t="s">
        <v>30</v>
      </c>
      <c r="AX217" s="15" t="s">
        <v>73</v>
      </c>
      <c r="AY217" s="272" t="s">
        <v>148</v>
      </c>
    </row>
    <row r="218" s="15" customFormat="1">
      <c r="A218" s="15"/>
      <c r="B218" s="263"/>
      <c r="C218" s="264"/>
      <c r="D218" s="226" t="s">
        <v>168</v>
      </c>
      <c r="E218" s="265" t="s">
        <v>1</v>
      </c>
      <c r="F218" s="266" t="s">
        <v>1061</v>
      </c>
      <c r="G218" s="264"/>
      <c r="H218" s="265" t="s">
        <v>1</v>
      </c>
      <c r="I218" s="267"/>
      <c r="J218" s="264"/>
      <c r="K218" s="264"/>
      <c r="L218" s="268"/>
      <c r="M218" s="269"/>
      <c r="N218" s="270"/>
      <c r="O218" s="270"/>
      <c r="P218" s="270"/>
      <c r="Q218" s="270"/>
      <c r="R218" s="270"/>
      <c r="S218" s="270"/>
      <c r="T218" s="27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2" t="s">
        <v>168</v>
      </c>
      <c r="AU218" s="272" t="s">
        <v>83</v>
      </c>
      <c r="AV218" s="15" t="s">
        <v>81</v>
      </c>
      <c r="AW218" s="15" t="s">
        <v>30</v>
      </c>
      <c r="AX218" s="15" t="s">
        <v>73</v>
      </c>
      <c r="AY218" s="272" t="s">
        <v>148</v>
      </c>
    </row>
    <row r="219" s="12" customFormat="1">
      <c r="A219" s="12"/>
      <c r="B219" s="224"/>
      <c r="C219" s="225"/>
      <c r="D219" s="226" t="s">
        <v>168</v>
      </c>
      <c r="E219" s="227" t="s">
        <v>1</v>
      </c>
      <c r="F219" s="228" t="s">
        <v>1062</v>
      </c>
      <c r="G219" s="225"/>
      <c r="H219" s="229">
        <v>45.920000000000002</v>
      </c>
      <c r="I219" s="230"/>
      <c r="J219" s="225"/>
      <c r="K219" s="225"/>
      <c r="L219" s="231"/>
      <c r="M219" s="232"/>
      <c r="N219" s="233"/>
      <c r="O219" s="233"/>
      <c r="P219" s="233"/>
      <c r="Q219" s="233"/>
      <c r="R219" s="233"/>
      <c r="S219" s="233"/>
      <c r="T219" s="234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5" t="s">
        <v>168</v>
      </c>
      <c r="AU219" s="235" t="s">
        <v>83</v>
      </c>
      <c r="AV219" s="12" t="s">
        <v>83</v>
      </c>
      <c r="AW219" s="12" t="s">
        <v>30</v>
      </c>
      <c r="AX219" s="12" t="s">
        <v>73</v>
      </c>
      <c r="AY219" s="235" t="s">
        <v>148</v>
      </c>
    </row>
    <row r="220" s="15" customFormat="1">
      <c r="A220" s="15"/>
      <c r="B220" s="263"/>
      <c r="C220" s="264"/>
      <c r="D220" s="226" t="s">
        <v>168</v>
      </c>
      <c r="E220" s="265" t="s">
        <v>1</v>
      </c>
      <c r="F220" s="266" t="s">
        <v>1063</v>
      </c>
      <c r="G220" s="264"/>
      <c r="H220" s="265" t="s">
        <v>1</v>
      </c>
      <c r="I220" s="267"/>
      <c r="J220" s="264"/>
      <c r="K220" s="264"/>
      <c r="L220" s="268"/>
      <c r="M220" s="269"/>
      <c r="N220" s="270"/>
      <c r="O220" s="270"/>
      <c r="P220" s="270"/>
      <c r="Q220" s="270"/>
      <c r="R220" s="270"/>
      <c r="S220" s="270"/>
      <c r="T220" s="27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2" t="s">
        <v>168</v>
      </c>
      <c r="AU220" s="272" t="s">
        <v>83</v>
      </c>
      <c r="AV220" s="15" t="s">
        <v>81</v>
      </c>
      <c r="AW220" s="15" t="s">
        <v>30</v>
      </c>
      <c r="AX220" s="15" t="s">
        <v>73</v>
      </c>
      <c r="AY220" s="272" t="s">
        <v>148</v>
      </c>
    </row>
    <row r="221" s="12" customFormat="1">
      <c r="A221" s="12"/>
      <c r="B221" s="224"/>
      <c r="C221" s="225"/>
      <c r="D221" s="226" t="s">
        <v>168</v>
      </c>
      <c r="E221" s="227" t="s">
        <v>1</v>
      </c>
      <c r="F221" s="228" t="s">
        <v>1064</v>
      </c>
      <c r="G221" s="225"/>
      <c r="H221" s="229">
        <v>6.4400000000000004</v>
      </c>
      <c r="I221" s="230"/>
      <c r="J221" s="225"/>
      <c r="K221" s="225"/>
      <c r="L221" s="231"/>
      <c r="M221" s="232"/>
      <c r="N221" s="233"/>
      <c r="O221" s="233"/>
      <c r="P221" s="233"/>
      <c r="Q221" s="233"/>
      <c r="R221" s="233"/>
      <c r="S221" s="233"/>
      <c r="T221" s="234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5" t="s">
        <v>168</v>
      </c>
      <c r="AU221" s="235" t="s">
        <v>83</v>
      </c>
      <c r="AV221" s="12" t="s">
        <v>83</v>
      </c>
      <c r="AW221" s="12" t="s">
        <v>30</v>
      </c>
      <c r="AX221" s="12" t="s">
        <v>73</v>
      </c>
      <c r="AY221" s="235" t="s">
        <v>148</v>
      </c>
    </row>
    <row r="222" s="15" customFormat="1">
      <c r="A222" s="15"/>
      <c r="B222" s="263"/>
      <c r="C222" s="264"/>
      <c r="D222" s="226" t="s">
        <v>168</v>
      </c>
      <c r="E222" s="265" t="s">
        <v>1</v>
      </c>
      <c r="F222" s="266" t="s">
        <v>1065</v>
      </c>
      <c r="G222" s="264"/>
      <c r="H222" s="265" t="s">
        <v>1</v>
      </c>
      <c r="I222" s="267"/>
      <c r="J222" s="264"/>
      <c r="K222" s="264"/>
      <c r="L222" s="268"/>
      <c r="M222" s="269"/>
      <c r="N222" s="270"/>
      <c r="O222" s="270"/>
      <c r="P222" s="270"/>
      <c r="Q222" s="270"/>
      <c r="R222" s="270"/>
      <c r="S222" s="270"/>
      <c r="T222" s="27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2" t="s">
        <v>168</v>
      </c>
      <c r="AU222" s="272" t="s">
        <v>83</v>
      </c>
      <c r="AV222" s="15" t="s">
        <v>81</v>
      </c>
      <c r="AW222" s="15" t="s">
        <v>30</v>
      </c>
      <c r="AX222" s="15" t="s">
        <v>73</v>
      </c>
      <c r="AY222" s="272" t="s">
        <v>148</v>
      </c>
    </row>
    <row r="223" s="12" customFormat="1">
      <c r="A223" s="12"/>
      <c r="B223" s="224"/>
      <c r="C223" s="225"/>
      <c r="D223" s="226" t="s">
        <v>168</v>
      </c>
      <c r="E223" s="227" t="s">
        <v>1</v>
      </c>
      <c r="F223" s="228" t="s">
        <v>1066</v>
      </c>
      <c r="G223" s="225"/>
      <c r="H223" s="229">
        <v>9.2400000000000002</v>
      </c>
      <c r="I223" s="230"/>
      <c r="J223" s="225"/>
      <c r="K223" s="225"/>
      <c r="L223" s="231"/>
      <c r="M223" s="232"/>
      <c r="N223" s="233"/>
      <c r="O223" s="233"/>
      <c r="P223" s="233"/>
      <c r="Q223" s="233"/>
      <c r="R223" s="233"/>
      <c r="S223" s="233"/>
      <c r="T223" s="234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5" t="s">
        <v>168</v>
      </c>
      <c r="AU223" s="235" t="s">
        <v>83</v>
      </c>
      <c r="AV223" s="12" t="s">
        <v>83</v>
      </c>
      <c r="AW223" s="12" t="s">
        <v>30</v>
      </c>
      <c r="AX223" s="12" t="s">
        <v>73</v>
      </c>
      <c r="AY223" s="235" t="s">
        <v>148</v>
      </c>
    </row>
    <row r="224" s="15" customFormat="1">
      <c r="A224" s="15"/>
      <c r="B224" s="263"/>
      <c r="C224" s="264"/>
      <c r="D224" s="226" t="s">
        <v>168</v>
      </c>
      <c r="E224" s="265" t="s">
        <v>1</v>
      </c>
      <c r="F224" s="266" t="s">
        <v>1067</v>
      </c>
      <c r="G224" s="264"/>
      <c r="H224" s="265" t="s">
        <v>1</v>
      </c>
      <c r="I224" s="267"/>
      <c r="J224" s="264"/>
      <c r="K224" s="264"/>
      <c r="L224" s="268"/>
      <c r="M224" s="269"/>
      <c r="N224" s="270"/>
      <c r="O224" s="270"/>
      <c r="P224" s="270"/>
      <c r="Q224" s="270"/>
      <c r="R224" s="270"/>
      <c r="S224" s="270"/>
      <c r="T224" s="27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2" t="s">
        <v>168</v>
      </c>
      <c r="AU224" s="272" t="s">
        <v>83</v>
      </c>
      <c r="AV224" s="15" t="s">
        <v>81</v>
      </c>
      <c r="AW224" s="15" t="s">
        <v>30</v>
      </c>
      <c r="AX224" s="15" t="s">
        <v>73</v>
      </c>
      <c r="AY224" s="272" t="s">
        <v>148</v>
      </c>
    </row>
    <row r="225" s="12" customFormat="1">
      <c r="A225" s="12"/>
      <c r="B225" s="224"/>
      <c r="C225" s="225"/>
      <c r="D225" s="226" t="s">
        <v>168</v>
      </c>
      <c r="E225" s="227" t="s">
        <v>1</v>
      </c>
      <c r="F225" s="228" t="s">
        <v>1068</v>
      </c>
      <c r="G225" s="225"/>
      <c r="H225" s="229">
        <v>243.88</v>
      </c>
      <c r="I225" s="230"/>
      <c r="J225" s="225"/>
      <c r="K225" s="225"/>
      <c r="L225" s="231"/>
      <c r="M225" s="232"/>
      <c r="N225" s="233"/>
      <c r="O225" s="233"/>
      <c r="P225" s="233"/>
      <c r="Q225" s="233"/>
      <c r="R225" s="233"/>
      <c r="S225" s="233"/>
      <c r="T225" s="234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35" t="s">
        <v>168</v>
      </c>
      <c r="AU225" s="235" t="s">
        <v>83</v>
      </c>
      <c r="AV225" s="12" t="s">
        <v>83</v>
      </c>
      <c r="AW225" s="12" t="s">
        <v>30</v>
      </c>
      <c r="AX225" s="12" t="s">
        <v>73</v>
      </c>
      <c r="AY225" s="235" t="s">
        <v>148</v>
      </c>
    </row>
    <row r="226" s="16" customFormat="1">
      <c r="A226" s="16"/>
      <c r="B226" s="292"/>
      <c r="C226" s="293"/>
      <c r="D226" s="226" t="s">
        <v>168</v>
      </c>
      <c r="E226" s="294" t="s">
        <v>1</v>
      </c>
      <c r="F226" s="295" t="s">
        <v>781</v>
      </c>
      <c r="G226" s="293"/>
      <c r="H226" s="296">
        <v>305.48000000000002</v>
      </c>
      <c r="I226" s="297"/>
      <c r="J226" s="293"/>
      <c r="K226" s="293"/>
      <c r="L226" s="298"/>
      <c r="M226" s="299"/>
      <c r="N226" s="300"/>
      <c r="O226" s="300"/>
      <c r="P226" s="300"/>
      <c r="Q226" s="300"/>
      <c r="R226" s="300"/>
      <c r="S226" s="300"/>
      <c r="T226" s="301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302" t="s">
        <v>168</v>
      </c>
      <c r="AU226" s="302" t="s">
        <v>83</v>
      </c>
      <c r="AV226" s="16" t="s">
        <v>156</v>
      </c>
      <c r="AW226" s="16" t="s">
        <v>30</v>
      </c>
      <c r="AX226" s="16" t="s">
        <v>73</v>
      </c>
      <c r="AY226" s="302" t="s">
        <v>148</v>
      </c>
    </row>
    <row r="227" s="15" customFormat="1">
      <c r="A227" s="15"/>
      <c r="B227" s="263"/>
      <c r="C227" s="264"/>
      <c r="D227" s="226" t="s">
        <v>168</v>
      </c>
      <c r="E227" s="265" t="s">
        <v>1</v>
      </c>
      <c r="F227" s="266" t="s">
        <v>1073</v>
      </c>
      <c r="G227" s="264"/>
      <c r="H227" s="265" t="s">
        <v>1</v>
      </c>
      <c r="I227" s="267"/>
      <c r="J227" s="264"/>
      <c r="K227" s="264"/>
      <c r="L227" s="268"/>
      <c r="M227" s="269"/>
      <c r="N227" s="270"/>
      <c r="O227" s="270"/>
      <c r="P227" s="270"/>
      <c r="Q227" s="270"/>
      <c r="R227" s="270"/>
      <c r="S227" s="270"/>
      <c r="T227" s="27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2" t="s">
        <v>168</v>
      </c>
      <c r="AU227" s="272" t="s">
        <v>83</v>
      </c>
      <c r="AV227" s="15" t="s">
        <v>81</v>
      </c>
      <c r="AW227" s="15" t="s">
        <v>30</v>
      </c>
      <c r="AX227" s="15" t="s">
        <v>73</v>
      </c>
      <c r="AY227" s="272" t="s">
        <v>148</v>
      </c>
    </row>
    <row r="228" s="12" customFormat="1">
      <c r="A228" s="12"/>
      <c r="B228" s="224"/>
      <c r="C228" s="225"/>
      <c r="D228" s="226" t="s">
        <v>168</v>
      </c>
      <c r="E228" s="227" t="s">
        <v>1</v>
      </c>
      <c r="F228" s="228" t="s">
        <v>1074</v>
      </c>
      <c r="G228" s="225"/>
      <c r="H228" s="229">
        <v>19.093</v>
      </c>
      <c r="I228" s="230"/>
      <c r="J228" s="225"/>
      <c r="K228" s="225"/>
      <c r="L228" s="231"/>
      <c r="M228" s="232"/>
      <c r="N228" s="233"/>
      <c r="O228" s="233"/>
      <c r="P228" s="233"/>
      <c r="Q228" s="233"/>
      <c r="R228" s="233"/>
      <c r="S228" s="233"/>
      <c r="T228" s="234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5" t="s">
        <v>168</v>
      </c>
      <c r="AU228" s="235" t="s">
        <v>83</v>
      </c>
      <c r="AV228" s="12" t="s">
        <v>83</v>
      </c>
      <c r="AW228" s="12" t="s">
        <v>30</v>
      </c>
      <c r="AX228" s="12" t="s">
        <v>73</v>
      </c>
      <c r="AY228" s="235" t="s">
        <v>148</v>
      </c>
    </row>
    <row r="229" s="15" customFormat="1">
      <c r="A229" s="15"/>
      <c r="B229" s="263"/>
      <c r="C229" s="264"/>
      <c r="D229" s="226" t="s">
        <v>168</v>
      </c>
      <c r="E229" s="265" t="s">
        <v>1</v>
      </c>
      <c r="F229" s="266" t="s">
        <v>1075</v>
      </c>
      <c r="G229" s="264"/>
      <c r="H229" s="265" t="s">
        <v>1</v>
      </c>
      <c r="I229" s="267"/>
      <c r="J229" s="264"/>
      <c r="K229" s="264"/>
      <c r="L229" s="268"/>
      <c r="M229" s="269"/>
      <c r="N229" s="270"/>
      <c r="O229" s="270"/>
      <c r="P229" s="270"/>
      <c r="Q229" s="270"/>
      <c r="R229" s="270"/>
      <c r="S229" s="270"/>
      <c r="T229" s="27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2" t="s">
        <v>168</v>
      </c>
      <c r="AU229" s="272" t="s">
        <v>83</v>
      </c>
      <c r="AV229" s="15" t="s">
        <v>81</v>
      </c>
      <c r="AW229" s="15" t="s">
        <v>30</v>
      </c>
      <c r="AX229" s="15" t="s">
        <v>73</v>
      </c>
      <c r="AY229" s="272" t="s">
        <v>148</v>
      </c>
    </row>
    <row r="230" s="12" customFormat="1">
      <c r="A230" s="12"/>
      <c r="B230" s="224"/>
      <c r="C230" s="225"/>
      <c r="D230" s="226" t="s">
        <v>168</v>
      </c>
      <c r="E230" s="227" t="s">
        <v>1</v>
      </c>
      <c r="F230" s="228" t="s">
        <v>1076</v>
      </c>
      <c r="G230" s="225"/>
      <c r="H230" s="229">
        <v>10.849</v>
      </c>
      <c r="I230" s="230"/>
      <c r="J230" s="225"/>
      <c r="K230" s="225"/>
      <c r="L230" s="231"/>
      <c r="M230" s="232"/>
      <c r="N230" s="233"/>
      <c r="O230" s="233"/>
      <c r="P230" s="233"/>
      <c r="Q230" s="233"/>
      <c r="R230" s="233"/>
      <c r="S230" s="233"/>
      <c r="T230" s="234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5" t="s">
        <v>168</v>
      </c>
      <c r="AU230" s="235" t="s">
        <v>83</v>
      </c>
      <c r="AV230" s="12" t="s">
        <v>83</v>
      </c>
      <c r="AW230" s="12" t="s">
        <v>30</v>
      </c>
      <c r="AX230" s="12" t="s">
        <v>73</v>
      </c>
      <c r="AY230" s="235" t="s">
        <v>148</v>
      </c>
    </row>
    <row r="231" s="16" customFormat="1">
      <c r="A231" s="16"/>
      <c r="B231" s="292"/>
      <c r="C231" s="293"/>
      <c r="D231" s="226" t="s">
        <v>168</v>
      </c>
      <c r="E231" s="294" t="s">
        <v>1</v>
      </c>
      <c r="F231" s="295" t="s">
        <v>781</v>
      </c>
      <c r="G231" s="293"/>
      <c r="H231" s="296">
        <v>29.942</v>
      </c>
      <c r="I231" s="297"/>
      <c r="J231" s="293"/>
      <c r="K231" s="293"/>
      <c r="L231" s="298"/>
      <c r="M231" s="299"/>
      <c r="N231" s="300"/>
      <c r="O231" s="300"/>
      <c r="P231" s="300"/>
      <c r="Q231" s="300"/>
      <c r="R231" s="300"/>
      <c r="S231" s="300"/>
      <c r="T231" s="301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302" t="s">
        <v>168</v>
      </c>
      <c r="AU231" s="302" t="s">
        <v>83</v>
      </c>
      <c r="AV231" s="16" t="s">
        <v>156</v>
      </c>
      <c r="AW231" s="16" t="s">
        <v>30</v>
      </c>
      <c r="AX231" s="16" t="s">
        <v>73</v>
      </c>
      <c r="AY231" s="302" t="s">
        <v>148</v>
      </c>
    </row>
    <row r="232" s="12" customFormat="1">
      <c r="A232" s="12"/>
      <c r="B232" s="224"/>
      <c r="C232" s="225"/>
      <c r="D232" s="226" t="s">
        <v>168</v>
      </c>
      <c r="E232" s="227" t="s">
        <v>1</v>
      </c>
      <c r="F232" s="228" t="s">
        <v>1093</v>
      </c>
      <c r="G232" s="225"/>
      <c r="H232" s="229">
        <v>275.53800000000001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5" t="s">
        <v>168</v>
      </c>
      <c r="AU232" s="235" t="s">
        <v>83</v>
      </c>
      <c r="AV232" s="12" t="s">
        <v>83</v>
      </c>
      <c r="AW232" s="12" t="s">
        <v>30</v>
      </c>
      <c r="AX232" s="12" t="s">
        <v>81</v>
      </c>
      <c r="AY232" s="235" t="s">
        <v>148</v>
      </c>
    </row>
    <row r="233" s="2" customFormat="1" ht="24.15" customHeight="1">
      <c r="A233" s="39"/>
      <c r="B233" s="40"/>
      <c r="C233" s="211" t="s">
        <v>8</v>
      </c>
      <c r="D233" s="211" t="s">
        <v>149</v>
      </c>
      <c r="E233" s="212" t="s">
        <v>1094</v>
      </c>
      <c r="F233" s="213" t="s">
        <v>1095</v>
      </c>
      <c r="G233" s="214" t="s">
        <v>152</v>
      </c>
      <c r="H233" s="215">
        <v>381.85000000000002</v>
      </c>
      <c r="I233" s="216"/>
      <c r="J233" s="217">
        <f>ROUND(I233*H233,2)</f>
        <v>0</v>
      </c>
      <c r="K233" s="213" t="s">
        <v>1019</v>
      </c>
      <c r="L233" s="45"/>
      <c r="M233" s="218" t="s">
        <v>1</v>
      </c>
      <c r="N233" s="219" t="s">
        <v>38</v>
      </c>
      <c r="O233" s="92"/>
      <c r="P233" s="220">
        <f>O233*H233</f>
        <v>0</v>
      </c>
      <c r="Q233" s="220">
        <v>0</v>
      </c>
      <c r="R233" s="220">
        <f>Q233*H233</f>
        <v>0</v>
      </c>
      <c r="S233" s="220">
        <v>0</v>
      </c>
      <c r="T233" s="22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2" t="s">
        <v>153</v>
      </c>
      <c r="AT233" s="222" t="s">
        <v>149</v>
      </c>
      <c r="AU233" s="222" t="s">
        <v>83</v>
      </c>
      <c r="AY233" s="18" t="s">
        <v>148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8" t="s">
        <v>81</v>
      </c>
      <c r="BK233" s="223">
        <f>ROUND(I233*H233,2)</f>
        <v>0</v>
      </c>
      <c r="BL233" s="18" t="s">
        <v>153</v>
      </c>
      <c r="BM233" s="222" t="s">
        <v>1096</v>
      </c>
    </row>
    <row r="234" s="2" customFormat="1">
      <c r="A234" s="39"/>
      <c r="B234" s="40"/>
      <c r="C234" s="41"/>
      <c r="D234" s="258" t="s">
        <v>264</v>
      </c>
      <c r="E234" s="41"/>
      <c r="F234" s="259" t="s">
        <v>1097</v>
      </c>
      <c r="G234" s="41"/>
      <c r="H234" s="41"/>
      <c r="I234" s="260"/>
      <c r="J234" s="41"/>
      <c r="K234" s="41"/>
      <c r="L234" s="45"/>
      <c r="M234" s="261"/>
      <c r="N234" s="262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264</v>
      </c>
      <c r="AU234" s="18" t="s">
        <v>83</v>
      </c>
    </row>
    <row r="235" s="15" customFormat="1">
      <c r="A235" s="15"/>
      <c r="B235" s="263"/>
      <c r="C235" s="264"/>
      <c r="D235" s="226" t="s">
        <v>168</v>
      </c>
      <c r="E235" s="265" t="s">
        <v>1</v>
      </c>
      <c r="F235" s="266" t="s">
        <v>1048</v>
      </c>
      <c r="G235" s="264"/>
      <c r="H235" s="265" t="s">
        <v>1</v>
      </c>
      <c r="I235" s="267"/>
      <c r="J235" s="264"/>
      <c r="K235" s="264"/>
      <c r="L235" s="268"/>
      <c r="M235" s="269"/>
      <c r="N235" s="270"/>
      <c r="O235" s="270"/>
      <c r="P235" s="270"/>
      <c r="Q235" s="270"/>
      <c r="R235" s="270"/>
      <c r="S235" s="270"/>
      <c r="T235" s="27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2" t="s">
        <v>168</v>
      </c>
      <c r="AU235" s="272" t="s">
        <v>83</v>
      </c>
      <c r="AV235" s="15" t="s">
        <v>81</v>
      </c>
      <c r="AW235" s="15" t="s">
        <v>30</v>
      </c>
      <c r="AX235" s="15" t="s">
        <v>73</v>
      </c>
      <c r="AY235" s="272" t="s">
        <v>148</v>
      </c>
    </row>
    <row r="236" s="12" customFormat="1">
      <c r="A236" s="12"/>
      <c r="B236" s="224"/>
      <c r="C236" s="225"/>
      <c r="D236" s="226" t="s">
        <v>168</v>
      </c>
      <c r="E236" s="227" t="s">
        <v>1</v>
      </c>
      <c r="F236" s="228" t="s">
        <v>1049</v>
      </c>
      <c r="G236" s="225"/>
      <c r="H236" s="229">
        <v>381.85000000000002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5" t="s">
        <v>168</v>
      </c>
      <c r="AU236" s="235" t="s">
        <v>83</v>
      </c>
      <c r="AV236" s="12" t="s">
        <v>83</v>
      </c>
      <c r="AW236" s="12" t="s">
        <v>30</v>
      </c>
      <c r="AX236" s="12" t="s">
        <v>73</v>
      </c>
      <c r="AY236" s="235" t="s">
        <v>148</v>
      </c>
    </row>
    <row r="237" s="13" customFormat="1">
      <c r="A237" s="13"/>
      <c r="B237" s="236"/>
      <c r="C237" s="237"/>
      <c r="D237" s="226" t="s">
        <v>168</v>
      </c>
      <c r="E237" s="238" t="s">
        <v>1</v>
      </c>
      <c r="F237" s="239" t="s">
        <v>170</v>
      </c>
      <c r="G237" s="237"/>
      <c r="H237" s="240">
        <v>381.85000000000002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168</v>
      </c>
      <c r="AU237" s="246" t="s">
        <v>83</v>
      </c>
      <c r="AV237" s="13" t="s">
        <v>153</v>
      </c>
      <c r="AW237" s="13" t="s">
        <v>30</v>
      </c>
      <c r="AX237" s="13" t="s">
        <v>81</v>
      </c>
      <c r="AY237" s="246" t="s">
        <v>148</v>
      </c>
    </row>
    <row r="238" s="2" customFormat="1" ht="24.15" customHeight="1">
      <c r="A238" s="39"/>
      <c r="B238" s="40"/>
      <c r="C238" s="211" t="s">
        <v>207</v>
      </c>
      <c r="D238" s="211" t="s">
        <v>149</v>
      </c>
      <c r="E238" s="212" t="s">
        <v>1098</v>
      </c>
      <c r="F238" s="213" t="s">
        <v>1099</v>
      </c>
      <c r="G238" s="214" t="s">
        <v>152</v>
      </c>
      <c r="H238" s="215">
        <v>381.85000000000002</v>
      </c>
      <c r="I238" s="216"/>
      <c r="J238" s="217">
        <f>ROUND(I238*H238,2)</f>
        <v>0</v>
      </c>
      <c r="K238" s="213" t="s">
        <v>1019</v>
      </c>
      <c r="L238" s="45"/>
      <c r="M238" s="218" t="s">
        <v>1</v>
      </c>
      <c r="N238" s="219" t="s">
        <v>38</v>
      </c>
      <c r="O238" s="92"/>
      <c r="P238" s="220">
        <f>O238*H238</f>
        <v>0</v>
      </c>
      <c r="Q238" s="220">
        <v>0</v>
      </c>
      <c r="R238" s="220">
        <f>Q238*H238</f>
        <v>0</v>
      </c>
      <c r="S238" s="220">
        <v>0</v>
      </c>
      <c r="T238" s="22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2" t="s">
        <v>153</v>
      </c>
      <c r="AT238" s="222" t="s">
        <v>149</v>
      </c>
      <c r="AU238" s="222" t="s">
        <v>83</v>
      </c>
      <c r="AY238" s="18" t="s">
        <v>148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8" t="s">
        <v>81</v>
      </c>
      <c r="BK238" s="223">
        <f>ROUND(I238*H238,2)</f>
        <v>0</v>
      </c>
      <c r="BL238" s="18" t="s">
        <v>153</v>
      </c>
      <c r="BM238" s="222" t="s">
        <v>1100</v>
      </c>
    </row>
    <row r="239" s="2" customFormat="1">
      <c r="A239" s="39"/>
      <c r="B239" s="40"/>
      <c r="C239" s="41"/>
      <c r="D239" s="258" t="s">
        <v>264</v>
      </c>
      <c r="E239" s="41"/>
      <c r="F239" s="259" t="s">
        <v>1101</v>
      </c>
      <c r="G239" s="41"/>
      <c r="H239" s="41"/>
      <c r="I239" s="260"/>
      <c r="J239" s="41"/>
      <c r="K239" s="41"/>
      <c r="L239" s="45"/>
      <c r="M239" s="261"/>
      <c r="N239" s="262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264</v>
      </c>
      <c r="AU239" s="18" t="s">
        <v>83</v>
      </c>
    </row>
    <row r="240" s="15" customFormat="1">
      <c r="A240" s="15"/>
      <c r="B240" s="263"/>
      <c r="C240" s="264"/>
      <c r="D240" s="226" t="s">
        <v>168</v>
      </c>
      <c r="E240" s="265" t="s">
        <v>1</v>
      </c>
      <c r="F240" s="266" t="s">
        <v>1048</v>
      </c>
      <c r="G240" s="264"/>
      <c r="H240" s="265" t="s">
        <v>1</v>
      </c>
      <c r="I240" s="267"/>
      <c r="J240" s="264"/>
      <c r="K240" s="264"/>
      <c r="L240" s="268"/>
      <c r="M240" s="269"/>
      <c r="N240" s="270"/>
      <c r="O240" s="270"/>
      <c r="P240" s="270"/>
      <c r="Q240" s="270"/>
      <c r="R240" s="270"/>
      <c r="S240" s="270"/>
      <c r="T240" s="27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2" t="s">
        <v>168</v>
      </c>
      <c r="AU240" s="272" t="s">
        <v>83</v>
      </c>
      <c r="AV240" s="15" t="s">
        <v>81</v>
      </c>
      <c r="AW240" s="15" t="s">
        <v>30</v>
      </c>
      <c r="AX240" s="15" t="s">
        <v>73</v>
      </c>
      <c r="AY240" s="272" t="s">
        <v>148</v>
      </c>
    </row>
    <row r="241" s="12" customFormat="1">
      <c r="A241" s="12"/>
      <c r="B241" s="224"/>
      <c r="C241" s="225"/>
      <c r="D241" s="226" t="s">
        <v>168</v>
      </c>
      <c r="E241" s="227" t="s">
        <v>1</v>
      </c>
      <c r="F241" s="228" t="s">
        <v>1049</v>
      </c>
      <c r="G241" s="225"/>
      <c r="H241" s="229">
        <v>381.85000000000002</v>
      </c>
      <c r="I241" s="230"/>
      <c r="J241" s="225"/>
      <c r="K241" s="225"/>
      <c r="L241" s="231"/>
      <c r="M241" s="232"/>
      <c r="N241" s="233"/>
      <c r="O241" s="233"/>
      <c r="P241" s="233"/>
      <c r="Q241" s="233"/>
      <c r="R241" s="233"/>
      <c r="S241" s="233"/>
      <c r="T241" s="234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5" t="s">
        <v>168</v>
      </c>
      <c r="AU241" s="235" t="s">
        <v>83</v>
      </c>
      <c r="AV241" s="12" t="s">
        <v>83</v>
      </c>
      <c r="AW241" s="12" t="s">
        <v>30</v>
      </c>
      <c r="AX241" s="12" t="s">
        <v>73</v>
      </c>
      <c r="AY241" s="235" t="s">
        <v>148</v>
      </c>
    </row>
    <row r="242" s="13" customFormat="1">
      <c r="A242" s="13"/>
      <c r="B242" s="236"/>
      <c r="C242" s="237"/>
      <c r="D242" s="226" t="s">
        <v>168</v>
      </c>
      <c r="E242" s="238" t="s">
        <v>1</v>
      </c>
      <c r="F242" s="239" t="s">
        <v>170</v>
      </c>
      <c r="G242" s="237"/>
      <c r="H242" s="240">
        <v>381.85000000000002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168</v>
      </c>
      <c r="AU242" s="246" t="s">
        <v>83</v>
      </c>
      <c r="AV242" s="13" t="s">
        <v>153</v>
      </c>
      <c r="AW242" s="13" t="s">
        <v>30</v>
      </c>
      <c r="AX242" s="13" t="s">
        <v>81</v>
      </c>
      <c r="AY242" s="246" t="s">
        <v>148</v>
      </c>
    </row>
    <row r="243" s="2" customFormat="1" ht="16.5" customHeight="1">
      <c r="A243" s="39"/>
      <c r="B243" s="40"/>
      <c r="C243" s="273" t="s">
        <v>177</v>
      </c>
      <c r="D243" s="273" t="s">
        <v>315</v>
      </c>
      <c r="E243" s="274" t="s">
        <v>1102</v>
      </c>
      <c r="F243" s="275" t="s">
        <v>1103</v>
      </c>
      <c r="G243" s="276" t="s">
        <v>603</v>
      </c>
      <c r="H243" s="277">
        <v>7.6369999999999996</v>
      </c>
      <c r="I243" s="278"/>
      <c r="J243" s="279">
        <f>ROUND(I243*H243,2)</f>
        <v>0</v>
      </c>
      <c r="K243" s="275" t="s">
        <v>1</v>
      </c>
      <c r="L243" s="280"/>
      <c r="M243" s="281" t="s">
        <v>1</v>
      </c>
      <c r="N243" s="282" t="s">
        <v>38</v>
      </c>
      <c r="O243" s="92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2" t="s">
        <v>163</v>
      </c>
      <c r="AT243" s="222" t="s">
        <v>315</v>
      </c>
      <c r="AU243" s="222" t="s">
        <v>83</v>
      </c>
      <c r="AY243" s="18" t="s">
        <v>148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8" t="s">
        <v>81</v>
      </c>
      <c r="BK243" s="223">
        <f>ROUND(I243*H243,2)</f>
        <v>0</v>
      </c>
      <c r="BL243" s="18" t="s">
        <v>153</v>
      </c>
      <c r="BM243" s="222" t="s">
        <v>1104</v>
      </c>
    </row>
    <row r="244" s="12" customFormat="1">
      <c r="A244" s="12"/>
      <c r="B244" s="224"/>
      <c r="C244" s="225"/>
      <c r="D244" s="226" t="s">
        <v>168</v>
      </c>
      <c r="E244" s="227" t="s">
        <v>1</v>
      </c>
      <c r="F244" s="228" t="s">
        <v>1105</v>
      </c>
      <c r="G244" s="225"/>
      <c r="H244" s="229">
        <v>7.6369999999999996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5" t="s">
        <v>168</v>
      </c>
      <c r="AU244" s="235" t="s">
        <v>83</v>
      </c>
      <c r="AV244" s="12" t="s">
        <v>83</v>
      </c>
      <c r="AW244" s="12" t="s">
        <v>30</v>
      </c>
      <c r="AX244" s="12" t="s">
        <v>81</v>
      </c>
      <c r="AY244" s="235" t="s">
        <v>148</v>
      </c>
    </row>
    <row r="245" s="11" customFormat="1" ht="22.8" customHeight="1">
      <c r="A245" s="11"/>
      <c r="B245" s="197"/>
      <c r="C245" s="198"/>
      <c r="D245" s="199" t="s">
        <v>72</v>
      </c>
      <c r="E245" s="283" t="s">
        <v>83</v>
      </c>
      <c r="F245" s="283" t="s">
        <v>1106</v>
      </c>
      <c r="G245" s="198"/>
      <c r="H245" s="198"/>
      <c r="I245" s="201"/>
      <c r="J245" s="284">
        <f>BK245</f>
        <v>0</v>
      </c>
      <c r="K245" s="198"/>
      <c r="L245" s="203"/>
      <c r="M245" s="204"/>
      <c r="N245" s="205"/>
      <c r="O245" s="205"/>
      <c r="P245" s="206">
        <f>SUM(P246:P308)</f>
        <v>0</v>
      </c>
      <c r="Q245" s="205"/>
      <c r="R245" s="206">
        <f>SUM(R246:R308)</f>
        <v>7.1680846199999992</v>
      </c>
      <c r="S245" s="205"/>
      <c r="T245" s="207">
        <f>SUM(T246:T308)</f>
        <v>0</v>
      </c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R245" s="208" t="s">
        <v>81</v>
      </c>
      <c r="AT245" s="209" t="s">
        <v>72</v>
      </c>
      <c r="AU245" s="209" t="s">
        <v>81</v>
      </c>
      <c r="AY245" s="208" t="s">
        <v>148</v>
      </c>
      <c r="BK245" s="210">
        <f>SUM(BK246:BK308)</f>
        <v>0</v>
      </c>
    </row>
    <row r="246" s="2" customFormat="1" ht="24.15" customHeight="1">
      <c r="A246" s="39"/>
      <c r="B246" s="40"/>
      <c r="C246" s="211" t="s">
        <v>217</v>
      </c>
      <c r="D246" s="211" t="s">
        <v>149</v>
      </c>
      <c r="E246" s="212" t="s">
        <v>1107</v>
      </c>
      <c r="F246" s="213" t="s">
        <v>1108</v>
      </c>
      <c r="G246" s="214" t="s">
        <v>193</v>
      </c>
      <c r="H246" s="215">
        <v>1.1579999999999999</v>
      </c>
      <c r="I246" s="216"/>
      <c r="J246" s="217">
        <f>ROUND(I246*H246,2)</f>
        <v>0</v>
      </c>
      <c r="K246" s="213" t="s">
        <v>1019</v>
      </c>
      <c r="L246" s="45"/>
      <c r="M246" s="218" t="s">
        <v>1</v>
      </c>
      <c r="N246" s="219" t="s">
        <v>38</v>
      </c>
      <c r="O246" s="92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2" t="s">
        <v>153</v>
      </c>
      <c r="AT246" s="222" t="s">
        <v>149</v>
      </c>
      <c r="AU246" s="222" t="s">
        <v>83</v>
      </c>
      <c r="AY246" s="18" t="s">
        <v>148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8" t="s">
        <v>81</v>
      </c>
      <c r="BK246" s="223">
        <f>ROUND(I246*H246,2)</f>
        <v>0</v>
      </c>
      <c r="BL246" s="18" t="s">
        <v>153</v>
      </c>
      <c r="BM246" s="222" t="s">
        <v>1109</v>
      </c>
    </row>
    <row r="247" s="2" customFormat="1">
      <c r="A247" s="39"/>
      <c r="B247" s="40"/>
      <c r="C247" s="41"/>
      <c r="D247" s="258" t="s">
        <v>264</v>
      </c>
      <c r="E247" s="41"/>
      <c r="F247" s="259" t="s">
        <v>1110</v>
      </c>
      <c r="G247" s="41"/>
      <c r="H247" s="41"/>
      <c r="I247" s="260"/>
      <c r="J247" s="41"/>
      <c r="K247" s="41"/>
      <c r="L247" s="45"/>
      <c r="M247" s="261"/>
      <c r="N247" s="262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264</v>
      </c>
      <c r="AU247" s="18" t="s">
        <v>83</v>
      </c>
    </row>
    <row r="248" s="15" customFormat="1">
      <c r="A248" s="15"/>
      <c r="B248" s="263"/>
      <c r="C248" s="264"/>
      <c r="D248" s="226" t="s">
        <v>168</v>
      </c>
      <c r="E248" s="265" t="s">
        <v>1</v>
      </c>
      <c r="F248" s="266" t="s">
        <v>1111</v>
      </c>
      <c r="G248" s="264"/>
      <c r="H248" s="265" t="s">
        <v>1</v>
      </c>
      <c r="I248" s="267"/>
      <c r="J248" s="264"/>
      <c r="K248" s="264"/>
      <c r="L248" s="268"/>
      <c r="M248" s="269"/>
      <c r="N248" s="270"/>
      <c r="O248" s="270"/>
      <c r="P248" s="270"/>
      <c r="Q248" s="270"/>
      <c r="R248" s="270"/>
      <c r="S248" s="270"/>
      <c r="T248" s="271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2" t="s">
        <v>168</v>
      </c>
      <c r="AU248" s="272" t="s">
        <v>83</v>
      </c>
      <c r="AV248" s="15" t="s">
        <v>81</v>
      </c>
      <c r="AW248" s="15" t="s">
        <v>30</v>
      </c>
      <c r="AX248" s="15" t="s">
        <v>73</v>
      </c>
      <c r="AY248" s="272" t="s">
        <v>148</v>
      </c>
    </row>
    <row r="249" s="12" customFormat="1">
      <c r="A249" s="12"/>
      <c r="B249" s="224"/>
      <c r="C249" s="225"/>
      <c r="D249" s="226" t="s">
        <v>168</v>
      </c>
      <c r="E249" s="227" t="s">
        <v>1</v>
      </c>
      <c r="F249" s="228" t="s">
        <v>1112</v>
      </c>
      <c r="G249" s="225"/>
      <c r="H249" s="229">
        <v>0.129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35" t="s">
        <v>168</v>
      </c>
      <c r="AU249" s="235" t="s">
        <v>83</v>
      </c>
      <c r="AV249" s="12" t="s">
        <v>83</v>
      </c>
      <c r="AW249" s="12" t="s">
        <v>30</v>
      </c>
      <c r="AX249" s="12" t="s">
        <v>73</v>
      </c>
      <c r="AY249" s="235" t="s">
        <v>148</v>
      </c>
    </row>
    <row r="250" s="15" customFormat="1">
      <c r="A250" s="15"/>
      <c r="B250" s="263"/>
      <c r="C250" s="264"/>
      <c r="D250" s="226" t="s">
        <v>168</v>
      </c>
      <c r="E250" s="265" t="s">
        <v>1</v>
      </c>
      <c r="F250" s="266" t="s">
        <v>1113</v>
      </c>
      <c r="G250" s="264"/>
      <c r="H250" s="265" t="s">
        <v>1</v>
      </c>
      <c r="I250" s="267"/>
      <c r="J250" s="264"/>
      <c r="K250" s="264"/>
      <c r="L250" s="268"/>
      <c r="M250" s="269"/>
      <c r="N250" s="270"/>
      <c r="O250" s="270"/>
      <c r="P250" s="270"/>
      <c r="Q250" s="270"/>
      <c r="R250" s="270"/>
      <c r="S250" s="270"/>
      <c r="T250" s="27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2" t="s">
        <v>168</v>
      </c>
      <c r="AU250" s="272" t="s">
        <v>83</v>
      </c>
      <c r="AV250" s="15" t="s">
        <v>81</v>
      </c>
      <c r="AW250" s="15" t="s">
        <v>30</v>
      </c>
      <c r="AX250" s="15" t="s">
        <v>73</v>
      </c>
      <c r="AY250" s="272" t="s">
        <v>148</v>
      </c>
    </row>
    <row r="251" s="12" customFormat="1">
      <c r="A251" s="12"/>
      <c r="B251" s="224"/>
      <c r="C251" s="225"/>
      <c r="D251" s="226" t="s">
        <v>168</v>
      </c>
      <c r="E251" s="227" t="s">
        <v>1</v>
      </c>
      <c r="F251" s="228" t="s">
        <v>1114</v>
      </c>
      <c r="G251" s="225"/>
      <c r="H251" s="229">
        <v>0.90000000000000002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35" t="s">
        <v>168</v>
      </c>
      <c r="AU251" s="235" t="s">
        <v>83</v>
      </c>
      <c r="AV251" s="12" t="s">
        <v>83</v>
      </c>
      <c r="AW251" s="12" t="s">
        <v>30</v>
      </c>
      <c r="AX251" s="12" t="s">
        <v>73</v>
      </c>
      <c r="AY251" s="235" t="s">
        <v>148</v>
      </c>
    </row>
    <row r="252" s="15" customFormat="1">
      <c r="A252" s="15"/>
      <c r="B252" s="263"/>
      <c r="C252" s="264"/>
      <c r="D252" s="226" t="s">
        <v>168</v>
      </c>
      <c r="E252" s="265" t="s">
        <v>1</v>
      </c>
      <c r="F252" s="266" t="s">
        <v>1115</v>
      </c>
      <c r="G252" s="264"/>
      <c r="H252" s="265" t="s">
        <v>1</v>
      </c>
      <c r="I252" s="267"/>
      <c r="J252" s="264"/>
      <c r="K252" s="264"/>
      <c r="L252" s="268"/>
      <c r="M252" s="269"/>
      <c r="N252" s="270"/>
      <c r="O252" s="270"/>
      <c r="P252" s="270"/>
      <c r="Q252" s="270"/>
      <c r="R252" s="270"/>
      <c r="S252" s="270"/>
      <c r="T252" s="271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2" t="s">
        <v>168</v>
      </c>
      <c r="AU252" s="272" t="s">
        <v>83</v>
      </c>
      <c r="AV252" s="15" t="s">
        <v>81</v>
      </c>
      <c r="AW252" s="15" t="s">
        <v>30</v>
      </c>
      <c r="AX252" s="15" t="s">
        <v>73</v>
      </c>
      <c r="AY252" s="272" t="s">
        <v>148</v>
      </c>
    </row>
    <row r="253" s="12" customFormat="1">
      <c r="A253" s="12"/>
      <c r="B253" s="224"/>
      <c r="C253" s="225"/>
      <c r="D253" s="226" t="s">
        <v>168</v>
      </c>
      <c r="E253" s="227" t="s">
        <v>1</v>
      </c>
      <c r="F253" s="228" t="s">
        <v>1112</v>
      </c>
      <c r="G253" s="225"/>
      <c r="H253" s="229">
        <v>0.129</v>
      </c>
      <c r="I253" s="230"/>
      <c r="J253" s="225"/>
      <c r="K253" s="225"/>
      <c r="L253" s="231"/>
      <c r="M253" s="232"/>
      <c r="N253" s="233"/>
      <c r="O253" s="233"/>
      <c r="P253" s="233"/>
      <c r="Q253" s="233"/>
      <c r="R253" s="233"/>
      <c r="S253" s="233"/>
      <c r="T253" s="234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5" t="s">
        <v>168</v>
      </c>
      <c r="AU253" s="235" t="s">
        <v>83</v>
      </c>
      <c r="AV253" s="12" t="s">
        <v>83</v>
      </c>
      <c r="AW253" s="12" t="s">
        <v>30</v>
      </c>
      <c r="AX253" s="12" t="s">
        <v>73</v>
      </c>
      <c r="AY253" s="235" t="s">
        <v>148</v>
      </c>
    </row>
    <row r="254" s="13" customFormat="1">
      <c r="A254" s="13"/>
      <c r="B254" s="236"/>
      <c r="C254" s="237"/>
      <c r="D254" s="226" t="s">
        <v>168</v>
      </c>
      <c r="E254" s="238" t="s">
        <v>1</v>
      </c>
      <c r="F254" s="239" t="s">
        <v>170</v>
      </c>
      <c r="G254" s="237"/>
      <c r="H254" s="240">
        <v>1.1579999999999999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168</v>
      </c>
      <c r="AU254" s="246" t="s">
        <v>83</v>
      </c>
      <c r="AV254" s="13" t="s">
        <v>153</v>
      </c>
      <c r="AW254" s="13" t="s">
        <v>30</v>
      </c>
      <c r="AX254" s="13" t="s">
        <v>81</v>
      </c>
      <c r="AY254" s="246" t="s">
        <v>148</v>
      </c>
    </row>
    <row r="255" s="2" customFormat="1" ht="16.5" customHeight="1">
      <c r="A255" s="39"/>
      <c r="B255" s="40"/>
      <c r="C255" s="273" t="s">
        <v>182</v>
      </c>
      <c r="D255" s="273" t="s">
        <v>315</v>
      </c>
      <c r="E255" s="274" t="s">
        <v>1116</v>
      </c>
      <c r="F255" s="275" t="s">
        <v>1117</v>
      </c>
      <c r="G255" s="276" t="s">
        <v>210</v>
      </c>
      <c r="H255" s="277">
        <v>2.3159999999999998</v>
      </c>
      <c r="I255" s="278"/>
      <c r="J255" s="279">
        <f>ROUND(I255*H255,2)</f>
        <v>0</v>
      </c>
      <c r="K255" s="275" t="s">
        <v>1</v>
      </c>
      <c r="L255" s="280"/>
      <c r="M255" s="281" t="s">
        <v>1</v>
      </c>
      <c r="N255" s="282" t="s">
        <v>38</v>
      </c>
      <c r="O255" s="92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2" t="s">
        <v>163</v>
      </c>
      <c r="AT255" s="222" t="s">
        <v>315</v>
      </c>
      <c r="AU255" s="222" t="s">
        <v>83</v>
      </c>
      <c r="AY255" s="18" t="s">
        <v>148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8" t="s">
        <v>81</v>
      </c>
      <c r="BK255" s="223">
        <f>ROUND(I255*H255,2)</f>
        <v>0</v>
      </c>
      <c r="BL255" s="18" t="s">
        <v>153</v>
      </c>
      <c r="BM255" s="222" t="s">
        <v>1118</v>
      </c>
    </row>
    <row r="256" s="12" customFormat="1">
      <c r="A256" s="12"/>
      <c r="B256" s="224"/>
      <c r="C256" s="225"/>
      <c r="D256" s="226" t="s">
        <v>168</v>
      </c>
      <c r="E256" s="227" t="s">
        <v>1</v>
      </c>
      <c r="F256" s="228" t="s">
        <v>1119</v>
      </c>
      <c r="G256" s="225"/>
      <c r="H256" s="229">
        <v>2.3159999999999998</v>
      </c>
      <c r="I256" s="230"/>
      <c r="J256" s="225"/>
      <c r="K256" s="225"/>
      <c r="L256" s="231"/>
      <c r="M256" s="232"/>
      <c r="N256" s="233"/>
      <c r="O256" s="233"/>
      <c r="P256" s="233"/>
      <c r="Q256" s="233"/>
      <c r="R256" s="233"/>
      <c r="S256" s="233"/>
      <c r="T256" s="234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5" t="s">
        <v>168</v>
      </c>
      <c r="AU256" s="235" t="s">
        <v>83</v>
      </c>
      <c r="AV256" s="12" t="s">
        <v>83</v>
      </c>
      <c r="AW256" s="12" t="s">
        <v>30</v>
      </c>
      <c r="AX256" s="12" t="s">
        <v>81</v>
      </c>
      <c r="AY256" s="235" t="s">
        <v>148</v>
      </c>
    </row>
    <row r="257" s="2" customFormat="1" ht="16.5" customHeight="1">
      <c r="A257" s="39"/>
      <c r="B257" s="40"/>
      <c r="C257" s="211" t="s">
        <v>224</v>
      </c>
      <c r="D257" s="211" t="s">
        <v>149</v>
      </c>
      <c r="E257" s="212" t="s">
        <v>1120</v>
      </c>
      <c r="F257" s="213" t="s">
        <v>1121</v>
      </c>
      <c r="G257" s="214" t="s">
        <v>193</v>
      </c>
      <c r="H257" s="215">
        <v>0.40799999999999997</v>
      </c>
      <c r="I257" s="216"/>
      <c r="J257" s="217">
        <f>ROUND(I257*H257,2)</f>
        <v>0</v>
      </c>
      <c r="K257" s="213" t="s">
        <v>1019</v>
      </c>
      <c r="L257" s="45"/>
      <c r="M257" s="218" t="s">
        <v>1</v>
      </c>
      <c r="N257" s="219" t="s">
        <v>38</v>
      </c>
      <c r="O257" s="92"/>
      <c r="P257" s="220">
        <f>O257*H257</f>
        <v>0</v>
      </c>
      <c r="Q257" s="220">
        <v>2.5018699999999998</v>
      </c>
      <c r="R257" s="220">
        <f>Q257*H257</f>
        <v>1.0207629599999999</v>
      </c>
      <c r="S257" s="220">
        <v>0</v>
      </c>
      <c r="T257" s="22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2" t="s">
        <v>153</v>
      </c>
      <c r="AT257" s="222" t="s">
        <v>149</v>
      </c>
      <c r="AU257" s="222" t="s">
        <v>83</v>
      </c>
      <c r="AY257" s="18" t="s">
        <v>148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8" t="s">
        <v>81</v>
      </c>
      <c r="BK257" s="223">
        <f>ROUND(I257*H257,2)</f>
        <v>0</v>
      </c>
      <c r="BL257" s="18" t="s">
        <v>153</v>
      </c>
      <c r="BM257" s="222" t="s">
        <v>1122</v>
      </c>
    </row>
    <row r="258" s="2" customFormat="1">
      <c r="A258" s="39"/>
      <c r="B258" s="40"/>
      <c r="C258" s="41"/>
      <c r="D258" s="258" t="s">
        <v>264</v>
      </c>
      <c r="E258" s="41"/>
      <c r="F258" s="259" t="s">
        <v>1123</v>
      </c>
      <c r="G258" s="41"/>
      <c r="H258" s="41"/>
      <c r="I258" s="260"/>
      <c r="J258" s="41"/>
      <c r="K258" s="41"/>
      <c r="L258" s="45"/>
      <c r="M258" s="261"/>
      <c r="N258" s="262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264</v>
      </c>
      <c r="AU258" s="18" t="s">
        <v>83</v>
      </c>
    </row>
    <row r="259" s="15" customFormat="1">
      <c r="A259" s="15"/>
      <c r="B259" s="263"/>
      <c r="C259" s="264"/>
      <c r="D259" s="226" t="s">
        <v>168</v>
      </c>
      <c r="E259" s="265" t="s">
        <v>1</v>
      </c>
      <c r="F259" s="266" t="s">
        <v>1124</v>
      </c>
      <c r="G259" s="264"/>
      <c r="H259" s="265" t="s">
        <v>1</v>
      </c>
      <c r="I259" s="267"/>
      <c r="J259" s="264"/>
      <c r="K259" s="264"/>
      <c r="L259" s="268"/>
      <c r="M259" s="269"/>
      <c r="N259" s="270"/>
      <c r="O259" s="270"/>
      <c r="P259" s="270"/>
      <c r="Q259" s="270"/>
      <c r="R259" s="270"/>
      <c r="S259" s="270"/>
      <c r="T259" s="271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2" t="s">
        <v>168</v>
      </c>
      <c r="AU259" s="272" t="s">
        <v>83</v>
      </c>
      <c r="AV259" s="15" t="s">
        <v>81</v>
      </c>
      <c r="AW259" s="15" t="s">
        <v>30</v>
      </c>
      <c r="AX259" s="15" t="s">
        <v>73</v>
      </c>
      <c r="AY259" s="272" t="s">
        <v>148</v>
      </c>
    </row>
    <row r="260" s="12" customFormat="1">
      <c r="A260" s="12"/>
      <c r="B260" s="224"/>
      <c r="C260" s="225"/>
      <c r="D260" s="226" t="s">
        <v>168</v>
      </c>
      <c r="E260" s="227" t="s">
        <v>1</v>
      </c>
      <c r="F260" s="228" t="s">
        <v>1125</v>
      </c>
      <c r="G260" s="225"/>
      <c r="H260" s="229">
        <v>0.044999999999999998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35" t="s">
        <v>168</v>
      </c>
      <c r="AU260" s="235" t="s">
        <v>83</v>
      </c>
      <c r="AV260" s="12" t="s">
        <v>83</v>
      </c>
      <c r="AW260" s="12" t="s">
        <v>30</v>
      </c>
      <c r="AX260" s="12" t="s">
        <v>73</v>
      </c>
      <c r="AY260" s="235" t="s">
        <v>148</v>
      </c>
    </row>
    <row r="261" s="15" customFormat="1">
      <c r="A261" s="15"/>
      <c r="B261" s="263"/>
      <c r="C261" s="264"/>
      <c r="D261" s="226" t="s">
        <v>168</v>
      </c>
      <c r="E261" s="265" t="s">
        <v>1</v>
      </c>
      <c r="F261" s="266" t="s">
        <v>1126</v>
      </c>
      <c r="G261" s="264"/>
      <c r="H261" s="265" t="s">
        <v>1</v>
      </c>
      <c r="I261" s="267"/>
      <c r="J261" s="264"/>
      <c r="K261" s="264"/>
      <c r="L261" s="268"/>
      <c r="M261" s="269"/>
      <c r="N261" s="270"/>
      <c r="O261" s="270"/>
      <c r="P261" s="270"/>
      <c r="Q261" s="270"/>
      <c r="R261" s="270"/>
      <c r="S261" s="270"/>
      <c r="T261" s="271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2" t="s">
        <v>168</v>
      </c>
      <c r="AU261" s="272" t="s">
        <v>83</v>
      </c>
      <c r="AV261" s="15" t="s">
        <v>81</v>
      </c>
      <c r="AW261" s="15" t="s">
        <v>30</v>
      </c>
      <c r="AX261" s="15" t="s">
        <v>73</v>
      </c>
      <c r="AY261" s="272" t="s">
        <v>148</v>
      </c>
    </row>
    <row r="262" s="12" customFormat="1">
      <c r="A262" s="12"/>
      <c r="B262" s="224"/>
      <c r="C262" s="225"/>
      <c r="D262" s="226" t="s">
        <v>168</v>
      </c>
      <c r="E262" s="227" t="s">
        <v>1</v>
      </c>
      <c r="F262" s="228" t="s">
        <v>1127</v>
      </c>
      <c r="G262" s="225"/>
      <c r="H262" s="229">
        <v>0.318</v>
      </c>
      <c r="I262" s="230"/>
      <c r="J262" s="225"/>
      <c r="K262" s="225"/>
      <c r="L262" s="231"/>
      <c r="M262" s="232"/>
      <c r="N262" s="233"/>
      <c r="O262" s="233"/>
      <c r="P262" s="233"/>
      <c r="Q262" s="233"/>
      <c r="R262" s="233"/>
      <c r="S262" s="233"/>
      <c r="T262" s="234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5" t="s">
        <v>168</v>
      </c>
      <c r="AU262" s="235" t="s">
        <v>83</v>
      </c>
      <c r="AV262" s="12" t="s">
        <v>83</v>
      </c>
      <c r="AW262" s="12" t="s">
        <v>30</v>
      </c>
      <c r="AX262" s="12" t="s">
        <v>73</v>
      </c>
      <c r="AY262" s="235" t="s">
        <v>148</v>
      </c>
    </row>
    <row r="263" s="15" customFormat="1">
      <c r="A263" s="15"/>
      <c r="B263" s="263"/>
      <c r="C263" s="264"/>
      <c r="D263" s="226" t="s">
        <v>168</v>
      </c>
      <c r="E263" s="265" t="s">
        <v>1</v>
      </c>
      <c r="F263" s="266" t="s">
        <v>1128</v>
      </c>
      <c r="G263" s="264"/>
      <c r="H263" s="265" t="s">
        <v>1</v>
      </c>
      <c r="I263" s="267"/>
      <c r="J263" s="264"/>
      <c r="K263" s="264"/>
      <c r="L263" s="268"/>
      <c r="M263" s="269"/>
      <c r="N263" s="270"/>
      <c r="O263" s="270"/>
      <c r="P263" s="270"/>
      <c r="Q263" s="270"/>
      <c r="R263" s="270"/>
      <c r="S263" s="270"/>
      <c r="T263" s="271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2" t="s">
        <v>168</v>
      </c>
      <c r="AU263" s="272" t="s">
        <v>83</v>
      </c>
      <c r="AV263" s="15" t="s">
        <v>81</v>
      </c>
      <c r="AW263" s="15" t="s">
        <v>30</v>
      </c>
      <c r="AX263" s="15" t="s">
        <v>73</v>
      </c>
      <c r="AY263" s="272" t="s">
        <v>148</v>
      </c>
    </row>
    <row r="264" s="12" customFormat="1">
      <c r="A264" s="12"/>
      <c r="B264" s="224"/>
      <c r="C264" s="225"/>
      <c r="D264" s="226" t="s">
        <v>168</v>
      </c>
      <c r="E264" s="227" t="s">
        <v>1</v>
      </c>
      <c r="F264" s="228" t="s">
        <v>1125</v>
      </c>
      <c r="G264" s="225"/>
      <c r="H264" s="229">
        <v>0.044999999999999998</v>
      </c>
      <c r="I264" s="230"/>
      <c r="J264" s="225"/>
      <c r="K264" s="225"/>
      <c r="L264" s="231"/>
      <c r="M264" s="232"/>
      <c r="N264" s="233"/>
      <c r="O264" s="233"/>
      <c r="P264" s="233"/>
      <c r="Q264" s="233"/>
      <c r="R264" s="233"/>
      <c r="S264" s="233"/>
      <c r="T264" s="234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35" t="s">
        <v>168</v>
      </c>
      <c r="AU264" s="235" t="s">
        <v>83</v>
      </c>
      <c r="AV264" s="12" t="s">
        <v>83</v>
      </c>
      <c r="AW264" s="12" t="s">
        <v>30</v>
      </c>
      <c r="AX264" s="12" t="s">
        <v>73</v>
      </c>
      <c r="AY264" s="235" t="s">
        <v>148</v>
      </c>
    </row>
    <row r="265" s="13" customFormat="1">
      <c r="A265" s="13"/>
      <c r="B265" s="236"/>
      <c r="C265" s="237"/>
      <c r="D265" s="226" t="s">
        <v>168</v>
      </c>
      <c r="E265" s="238" t="s">
        <v>1</v>
      </c>
      <c r="F265" s="239" t="s">
        <v>170</v>
      </c>
      <c r="G265" s="237"/>
      <c r="H265" s="240">
        <v>0.40799999999999997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168</v>
      </c>
      <c r="AU265" s="246" t="s">
        <v>83</v>
      </c>
      <c r="AV265" s="13" t="s">
        <v>153</v>
      </c>
      <c r="AW265" s="13" t="s">
        <v>30</v>
      </c>
      <c r="AX265" s="13" t="s">
        <v>81</v>
      </c>
      <c r="AY265" s="246" t="s">
        <v>148</v>
      </c>
    </row>
    <row r="266" s="2" customFormat="1" ht="16.5" customHeight="1">
      <c r="A266" s="39"/>
      <c r="B266" s="40"/>
      <c r="C266" s="211" t="s">
        <v>190</v>
      </c>
      <c r="D266" s="211" t="s">
        <v>149</v>
      </c>
      <c r="E266" s="212" t="s">
        <v>1129</v>
      </c>
      <c r="F266" s="213" t="s">
        <v>1130</v>
      </c>
      <c r="G266" s="214" t="s">
        <v>152</v>
      </c>
      <c r="H266" s="215">
        <v>3.3919999999999999</v>
      </c>
      <c r="I266" s="216"/>
      <c r="J266" s="217">
        <f>ROUND(I266*H266,2)</f>
        <v>0</v>
      </c>
      <c r="K266" s="213" t="s">
        <v>1019</v>
      </c>
      <c r="L266" s="45"/>
      <c r="M266" s="218" t="s">
        <v>1</v>
      </c>
      <c r="N266" s="219" t="s">
        <v>38</v>
      </c>
      <c r="O266" s="92"/>
      <c r="P266" s="220">
        <f>O266*H266</f>
        <v>0</v>
      </c>
      <c r="Q266" s="220">
        <v>0.0052300000000000003</v>
      </c>
      <c r="R266" s="220">
        <f>Q266*H266</f>
        <v>0.017740160000000001</v>
      </c>
      <c r="S266" s="220">
        <v>0</v>
      </c>
      <c r="T266" s="22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2" t="s">
        <v>153</v>
      </c>
      <c r="AT266" s="222" t="s">
        <v>149</v>
      </c>
      <c r="AU266" s="222" t="s">
        <v>83</v>
      </c>
      <c r="AY266" s="18" t="s">
        <v>148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8" t="s">
        <v>81</v>
      </c>
      <c r="BK266" s="223">
        <f>ROUND(I266*H266,2)</f>
        <v>0</v>
      </c>
      <c r="BL266" s="18" t="s">
        <v>153</v>
      </c>
      <c r="BM266" s="222" t="s">
        <v>1131</v>
      </c>
    </row>
    <row r="267" s="2" customFormat="1">
      <c r="A267" s="39"/>
      <c r="B267" s="40"/>
      <c r="C267" s="41"/>
      <c r="D267" s="258" t="s">
        <v>264</v>
      </c>
      <c r="E267" s="41"/>
      <c r="F267" s="259" t="s">
        <v>1132</v>
      </c>
      <c r="G267" s="41"/>
      <c r="H267" s="41"/>
      <c r="I267" s="260"/>
      <c r="J267" s="41"/>
      <c r="K267" s="41"/>
      <c r="L267" s="45"/>
      <c r="M267" s="261"/>
      <c r="N267" s="262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264</v>
      </c>
      <c r="AU267" s="18" t="s">
        <v>83</v>
      </c>
    </row>
    <row r="268" s="15" customFormat="1">
      <c r="A268" s="15"/>
      <c r="B268" s="263"/>
      <c r="C268" s="264"/>
      <c r="D268" s="226" t="s">
        <v>168</v>
      </c>
      <c r="E268" s="265" t="s">
        <v>1</v>
      </c>
      <c r="F268" s="266" t="s">
        <v>1133</v>
      </c>
      <c r="G268" s="264"/>
      <c r="H268" s="265" t="s">
        <v>1</v>
      </c>
      <c r="I268" s="267"/>
      <c r="J268" s="264"/>
      <c r="K268" s="264"/>
      <c r="L268" s="268"/>
      <c r="M268" s="269"/>
      <c r="N268" s="270"/>
      <c r="O268" s="270"/>
      <c r="P268" s="270"/>
      <c r="Q268" s="270"/>
      <c r="R268" s="270"/>
      <c r="S268" s="270"/>
      <c r="T268" s="27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2" t="s">
        <v>168</v>
      </c>
      <c r="AU268" s="272" t="s">
        <v>83</v>
      </c>
      <c r="AV268" s="15" t="s">
        <v>81</v>
      </c>
      <c r="AW268" s="15" t="s">
        <v>30</v>
      </c>
      <c r="AX268" s="15" t="s">
        <v>73</v>
      </c>
      <c r="AY268" s="272" t="s">
        <v>148</v>
      </c>
    </row>
    <row r="269" s="12" customFormat="1">
      <c r="A269" s="12"/>
      <c r="B269" s="224"/>
      <c r="C269" s="225"/>
      <c r="D269" s="226" t="s">
        <v>168</v>
      </c>
      <c r="E269" s="227" t="s">
        <v>1</v>
      </c>
      <c r="F269" s="228" t="s">
        <v>1134</v>
      </c>
      <c r="G269" s="225"/>
      <c r="H269" s="229">
        <v>0.377</v>
      </c>
      <c r="I269" s="230"/>
      <c r="J269" s="225"/>
      <c r="K269" s="225"/>
      <c r="L269" s="231"/>
      <c r="M269" s="232"/>
      <c r="N269" s="233"/>
      <c r="O269" s="233"/>
      <c r="P269" s="233"/>
      <c r="Q269" s="233"/>
      <c r="R269" s="233"/>
      <c r="S269" s="233"/>
      <c r="T269" s="234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35" t="s">
        <v>168</v>
      </c>
      <c r="AU269" s="235" t="s">
        <v>83</v>
      </c>
      <c r="AV269" s="12" t="s">
        <v>83</v>
      </c>
      <c r="AW269" s="12" t="s">
        <v>30</v>
      </c>
      <c r="AX269" s="12" t="s">
        <v>73</v>
      </c>
      <c r="AY269" s="235" t="s">
        <v>148</v>
      </c>
    </row>
    <row r="270" s="15" customFormat="1">
      <c r="A270" s="15"/>
      <c r="B270" s="263"/>
      <c r="C270" s="264"/>
      <c r="D270" s="226" t="s">
        <v>168</v>
      </c>
      <c r="E270" s="265" t="s">
        <v>1</v>
      </c>
      <c r="F270" s="266" t="s">
        <v>1135</v>
      </c>
      <c r="G270" s="264"/>
      <c r="H270" s="265" t="s">
        <v>1</v>
      </c>
      <c r="I270" s="267"/>
      <c r="J270" s="264"/>
      <c r="K270" s="264"/>
      <c r="L270" s="268"/>
      <c r="M270" s="269"/>
      <c r="N270" s="270"/>
      <c r="O270" s="270"/>
      <c r="P270" s="270"/>
      <c r="Q270" s="270"/>
      <c r="R270" s="270"/>
      <c r="S270" s="270"/>
      <c r="T270" s="27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2" t="s">
        <v>168</v>
      </c>
      <c r="AU270" s="272" t="s">
        <v>83</v>
      </c>
      <c r="AV270" s="15" t="s">
        <v>81</v>
      </c>
      <c r="AW270" s="15" t="s">
        <v>30</v>
      </c>
      <c r="AX270" s="15" t="s">
        <v>73</v>
      </c>
      <c r="AY270" s="272" t="s">
        <v>148</v>
      </c>
    </row>
    <row r="271" s="12" customFormat="1">
      <c r="A271" s="12"/>
      <c r="B271" s="224"/>
      <c r="C271" s="225"/>
      <c r="D271" s="226" t="s">
        <v>168</v>
      </c>
      <c r="E271" s="227" t="s">
        <v>1</v>
      </c>
      <c r="F271" s="228" t="s">
        <v>1136</v>
      </c>
      <c r="G271" s="225"/>
      <c r="H271" s="229">
        <v>2.6379999999999999</v>
      </c>
      <c r="I271" s="230"/>
      <c r="J271" s="225"/>
      <c r="K271" s="225"/>
      <c r="L271" s="231"/>
      <c r="M271" s="232"/>
      <c r="N271" s="233"/>
      <c r="O271" s="233"/>
      <c r="P271" s="233"/>
      <c r="Q271" s="233"/>
      <c r="R271" s="233"/>
      <c r="S271" s="233"/>
      <c r="T271" s="234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35" t="s">
        <v>168</v>
      </c>
      <c r="AU271" s="235" t="s">
        <v>83</v>
      </c>
      <c r="AV271" s="12" t="s">
        <v>83</v>
      </c>
      <c r="AW271" s="12" t="s">
        <v>30</v>
      </c>
      <c r="AX271" s="12" t="s">
        <v>73</v>
      </c>
      <c r="AY271" s="235" t="s">
        <v>148</v>
      </c>
    </row>
    <row r="272" s="15" customFormat="1">
      <c r="A272" s="15"/>
      <c r="B272" s="263"/>
      <c r="C272" s="264"/>
      <c r="D272" s="226" t="s">
        <v>168</v>
      </c>
      <c r="E272" s="265" t="s">
        <v>1</v>
      </c>
      <c r="F272" s="266" t="s">
        <v>1137</v>
      </c>
      <c r="G272" s="264"/>
      <c r="H272" s="265" t="s">
        <v>1</v>
      </c>
      <c r="I272" s="267"/>
      <c r="J272" s="264"/>
      <c r="K272" s="264"/>
      <c r="L272" s="268"/>
      <c r="M272" s="269"/>
      <c r="N272" s="270"/>
      <c r="O272" s="270"/>
      <c r="P272" s="270"/>
      <c r="Q272" s="270"/>
      <c r="R272" s="270"/>
      <c r="S272" s="270"/>
      <c r="T272" s="271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2" t="s">
        <v>168</v>
      </c>
      <c r="AU272" s="272" t="s">
        <v>83</v>
      </c>
      <c r="AV272" s="15" t="s">
        <v>81</v>
      </c>
      <c r="AW272" s="15" t="s">
        <v>30</v>
      </c>
      <c r="AX272" s="15" t="s">
        <v>73</v>
      </c>
      <c r="AY272" s="272" t="s">
        <v>148</v>
      </c>
    </row>
    <row r="273" s="12" customFormat="1">
      <c r="A273" s="12"/>
      <c r="B273" s="224"/>
      <c r="C273" s="225"/>
      <c r="D273" s="226" t="s">
        <v>168</v>
      </c>
      <c r="E273" s="227" t="s">
        <v>1</v>
      </c>
      <c r="F273" s="228" t="s">
        <v>1134</v>
      </c>
      <c r="G273" s="225"/>
      <c r="H273" s="229">
        <v>0.377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5" t="s">
        <v>168</v>
      </c>
      <c r="AU273" s="235" t="s">
        <v>83</v>
      </c>
      <c r="AV273" s="12" t="s">
        <v>83</v>
      </c>
      <c r="AW273" s="12" t="s">
        <v>30</v>
      </c>
      <c r="AX273" s="12" t="s">
        <v>73</v>
      </c>
      <c r="AY273" s="235" t="s">
        <v>148</v>
      </c>
    </row>
    <row r="274" s="13" customFormat="1">
      <c r="A274" s="13"/>
      <c r="B274" s="236"/>
      <c r="C274" s="237"/>
      <c r="D274" s="226" t="s">
        <v>168</v>
      </c>
      <c r="E274" s="238" t="s">
        <v>1</v>
      </c>
      <c r="F274" s="239" t="s">
        <v>170</v>
      </c>
      <c r="G274" s="237"/>
      <c r="H274" s="240">
        <v>3.3919999999999995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168</v>
      </c>
      <c r="AU274" s="246" t="s">
        <v>83</v>
      </c>
      <c r="AV274" s="13" t="s">
        <v>153</v>
      </c>
      <c r="AW274" s="13" t="s">
        <v>30</v>
      </c>
      <c r="AX274" s="13" t="s">
        <v>81</v>
      </c>
      <c r="AY274" s="246" t="s">
        <v>148</v>
      </c>
    </row>
    <row r="275" s="2" customFormat="1" ht="16.5" customHeight="1">
      <c r="A275" s="39"/>
      <c r="B275" s="40"/>
      <c r="C275" s="211" t="s">
        <v>343</v>
      </c>
      <c r="D275" s="211" t="s">
        <v>149</v>
      </c>
      <c r="E275" s="212" t="s">
        <v>1138</v>
      </c>
      <c r="F275" s="213" t="s">
        <v>1139</v>
      </c>
      <c r="G275" s="214" t="s">
        <v>152</v>
      </c>
      <c r="H275" s="215">
        <v>3.3919999999999999</v>
      </c>
      <c r="I275" s="216"/>
      <c r="J275" s="217">
        <f>ROUND(I275*H275,2)</f>
        <v>0</v>
      </c>
      <c r="K275" s="213" t="s">
        <v>1019</v>
      </c>
      <c r="L275" s="45"/>
      <c r="M275" s="218" t="s">
        <v>1</v>
      </c>
      <c r="N275" s="219" t="s">
        <v>38</v>
      </c>
      <c r="O275" s="92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2" t="s">
        <v>153</v>
      </c>
      <c r="AT275" s="222" t="s">
        <v>149</v>
      </c>
      <c r="AU275" s="222" t="s">
        <v>83</v>
      </c>
      <c r="AY275" s="18" t="s">
        <v>148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8" t="s">
        <v>81</v>
      </c>
      <c r="BK275" s="223">
        <f>ROUND(I275*H275,2)</f>
        <v>0</v>
      </c>
      <c r="BL275" s="18" t="s">
        <v>153</v>
      </c>
      <c r="BM275" s="222" t="s">
        <v>1140</v>
      </c>
    </row>
    <row r="276" s="2" customFormat="1">
      <c r="A276" s="39"/>
      <c r="B276" s="40"/>
      <c r="C276" s="41"/>
      <c r="D276" s="258" t="s">
        <v>264</v>
      </c>
      <c r="E276" s="41"/>
      <c r="F276" s="259" t="s">
        <v>1141</v>
      </c>
      <c r="G276" s="41"/>
      <c r="H276" s="41"/>
      <c r="I276" s="260"/>
      <c r="J276" s="41"/>
      <c r="K276" s="41"/>
      <c r="L276" s="45"/>
      <c r="M276" s="261"/>
      <c r="N276" s="262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264</v>
      </c>
      <c r="AU276" s="18" t="s">
        <v>83</v>
      </c>
    </row>
    <row r="277" s="15" customFormat="1">
      <c r="A277" s="15"/>
      <c r="B277" s="263"/>
      <c r="C277" s="264"/>
      <c r="D277" s="226" t="s">
        <v>168</v>
      </c>
      <c r="E277" s="265" t="s">
        <v>1</v>
      </c>
      <c r="F277" s="266" t="s">
        <v>1133</v>
      </c>
      <c r="G277" s="264"/>
      <c r="H277" s="265" t="s">
        <v>1</v>
      </c>
      <c r="I277" s="267"/>
      <c r="J277" s="264"/>
      <c r="K277" s="264"/>
      <c r="L277" s="268"/>
      <c r="M277" s="269"/>
      <c r="N277" s="270"/>
      <c r="O277" s="270"/>
      <c r="P277" s="270"/>
      <c r="Q277" s="270"/>
      <c r="R277" s="270"/>
      <c r="S277" s="270"/>
      <c r="T277" s="27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2" t="s">
        <v>168</v>
      </c>
      <c r="AU277" s="272" t="s">
        <v>83</v>
      </c>
      <c r="AV277" s="15" t="s">
        <v>81</v>
      </c>
      <c r="AW277" s="15" t="s">
        <v>30</v>
      </c>
      <c r="AX277" s="15" t="s">
        <v>73</v>
      </c>
      <c r="AY277" s="272" t="s">
        <v>148</v>
      </c>
    </row>
    <row r="278" s="12" customFormat="1">
      <c r="A278" s="12"/>
      <c r="B278" s="224"/>
      <c r="C278" s="225"/>
      <c r="D278" s="226" t="s">
        <v>168</v>
      </c>
      <c r="E278" s="227" t="s">
        <v>1</v>
      </c>
      <c r="F278" s="228" t="s">
        <v>1134</v>
      </c>
      <c r="G278" s="225"/>
      <c r="H278" s="229">
        <v>0.377</v>
      </c>
      <c r="I278" s="230"/>
      <c r="J278" s="225"/>
      <c r="K278" s="225"/>
      <c r="L278" s="231"/>
      <c r="M278" s="232"/>
      <c r="N278" s="233"/>
      <c r="O278" s="233"/>
      <c r="P278" s="233"/>
      <c r="Q278" s="233"/>
      <c r="R278" s="233"/>
      <c r="S278" s="233"/>
      <c r="T278" s="234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5" t="s">
        <v>168</v>
      </c>
      <c r="AU278" s="235" t="s">
        <v>83</v>
      </c>
      <c r="AV278" s="12" t="s">
        <v>83</v>
      </c>
      <c r="AW278" s="12" t="s">
        <v>30</v>
      </c>
      <c r="AX278" s="12" t="s">
        <v>73</v>
      </c>
      <c r="AY278" s="235" t="s">
        <v>148</v>
      </c>
    </row>
    <row r="279" s="15" customFormat="1">
      <c r="A279" s="15"/>
      <c r="B279" s="263"/>
      <c r="C279" s="264"/>
      <c r="D279" s="226" t="s">
        <v>168</v>
      </c>
      <c r="E279" s="265" t="s">
        <v>1</v>
      </c>
      <c r="F279" s="266" t="s">
        <v>1135</v>
      </c>
      <c r="G279" s="264"/>
      <c r="H279" s="265" t="s">
        <v>1</v>
      </c>
      <c r="I279" s="267"/>
      <c r="J279" s="264"/>
      <c r="K279" s="264"/>
      <c r="L279" s="268"/>
      <c r="M279" s="269"/>
      <c r="N279" s="270"/>
      <c r="O279" s="270"/>
      <c r="P279" s="270"/>
      <c r="Q279" s="270"/>
      <c r="R279" s="270"/>
      <c r="S279" s="270"/>
      <c r="T279" s="271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2" t="s">
        <v>168</v>
      </c>
      <c r="AU279" s="272" t="s">
        <v>83</v>
      </c>
      <c r="AV279" s="15" t="s">
        <v>81</v>
      </c>
      <c r="AW279" s="15" t="s">
        <v>30</v>
      </c>
      <c r="AX279" s="15" t="s">
        <v>73</v>
      </c>
      <c r="AY279" s="272" t="s">
        <v>148</v>
      </c>
    </row>
    <row r="280" s="12" customFormat="1">
      <c r="A280" s="12"/>
      <c r="B280" s="224"/>
      <c r="C280" s="225"/>
      <c r="D280" s="226" t="s">
        <v>168</v>
      </c>
      <c r="E280" s="227" t="s">
        <v>1</v>
      </c>
      <c r="F280" s="228" t="s">
        <v>1136</v>
      </c>
      <c r="G280" s="225"/>
      <c r="H280" s="229">
        <v>2.6379999999999999</v>
      </c>
      <c r="I280" s="230"/>
      <c r="J280" s="225"/>
      <c r="K280" s="225"/>
      <c r="L280" s="231"/>
      <c r="M280" s="232"/>
      <c r="N280" s="233"/>
      <c r="O280" s="233"/>
      <c r="P280" s="233"/>
      <c r="Q280" s="233"/>
      <c r="R280" s="233"/>
      <c r="S280" s="233"/>
      <c r="T280" s="234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35" t="s">
        <v>168</v>
      </c>
      <c r="AU280" s="235" t="s">
        <v>83</v>
      </c>
      <c r="AV280" s="12" t="s">
        <v>83</v>
      </c>
      <c r="AW280" s="12" t="s">
        <v>30</v>
      </c>
      <c r="AX280" s="12" t="s">
        <v>73</v>
      </c>
      <c r="AY280" s="235" t="s">
        <v>148</v>
      </c>
    </row>
    <row r="281" s="15" customFormat="1">
      <c r="A281" s="15"/>
      <c r="B281" s="263"/>
      <c r="C281" s="264"/>
      <c r="D281" s="226" t="s">
        <v>168</v>
      </c>
      <c r="E281" s="265" t="s">
        <v>1</v>
      </c>
      <c r="F281" s="266" t="s">
        <v>1137</v>
      </c>
      <c r="G281" s="264"/>
      <c r="H281" s="265" t="s">
        <v>1</v>
      </c>
      <c r="I281" s="267"/>
      <c r="J281" s="264"/>
      <c r="K281" s="264"/>
      <c r="L281" s="268"/>
      <c r="M281" s="269"/>
      <c r="N281" s="270"/>
      <c r="O281" s="270"/>
      <c r="P281" s="270"/>
      <c r="Q281" s="270"/>
      <c r="R281" s="270"/>
      <c r="S281" s="270"/>
      <c r="T281" s="27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2" t="s">
        <v>168</v>
      </c>
      <c r="AU281" s="272" t="s">
        <v>83</v>
      </c>
      <c r="AV281" s="15" t="s">
        <v>81</v>
      </c>
      <c r="AW281" s="15" t="s">
        <v>30</v>
      </c>
      <c r="AX281" s="15" t="s">
        <v>73</v>
      </c>
      <c r="AY281" s="272" t="s">
        <v>148</v>
      </c>
    </row>
    <row r="282" s="12" customFormat="1">
      <c r="A282" s="12"/>
      <c r="B282" s="224"/>
      <c r="C282" s="225"/>
      <c r="D282" s="226" t="s">
        <v>168</v>
      </c>
      <c r="E282" s="227" t="s">
        <v>1</v>
      </c>
      <c r="F282" s="228" t="s">
        <v>1134</v>
      </c>
      <c r="G282" s="225"/>
      <c r="H282" s="229">
        <v>0.377</v>
      </c>
      <c r="I282" s="230"/>
      <c r="J282" s="225"/>
      <c r="K282" s="225"/>
      <c r="L282" s="231"/>
      <c r="M282" s="232"/>
      <c r="N282" s="233"/>
      <c r="O282" s="233"/>
      <c r="P282" s="233"/>
      <c r="Q282" s="233"/>
      <c r="R282" s="233"/>
      <c r="S282" s="233"/>
      <c r="T282" s="234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35" t="s">
        <v>168</v>
      </c>
      <c r="AU282" s="235" t="s">
        <v>83</v>
      </c>
      <c r="AV282" s="12" t="s">
        <v>83</v>
      </c>
      <c r="AW282" s="12" t="s">
        <v>30</v>
      </c>
      <c r="AX282" s="12" t="s">
        <v>73</v>
      </c>
      <c r="AY282" s="235" t="s">
        <v>148</v>
      </c>
    </row>
    <row r="283" s="13" customFormat="1">
      <c r="A283" s="13"/>
      <c r="B283" s="236"/>
      <c r="C283" s="237"/>
      <c r="D283" s="226" t="s">
        <v>168</v>
      </c>
      <c r="E283" s="238" t="s">
        <v>1</v>
      </c>
      <c r="F283" s="239" t="s">
        <v>170</v>
      </c>
      <c r="G283" s="237"/>
      <c r="H283" s="240">
        <v>3.3919999999999995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168</v>
      </c>
      <c r="AU283" s="246" t="s">
        <v>83</v>
      </c>
      <c r="AV283" s="13" t="s">
        <v>153</v>
      </c>
      <c r="AW283" s="13" t="s">
        <v>30</v>
      </c>
      <c r="AX283" s="13" t="s">
        <v>81</v>
      </c>
      <c r="AY283" s="246" t="s">
        <v>148</v>
      </c>
    </row>
    <row r="284" s="2" customFormat="1" ht="16.5" customHeight="1">
      <c r="A284" s="39"/>
      <c r="B284" s="40"/>
      <c r="C284" s="211" t="s">
        <v>194</v>
      </c>
      <c r="D284" s="211" t="s">
        <v>149</v>
      </c>
      <c r="E284" s="212" t="s">
        <v>1142</v>
      </c>
      <c r="F284" s="213" t="s">
        <v>1143</v>
      </c>
      <c r="G284" s="214" t="s">
        <v>193</v>
      </c>
      <c r="H284" s="215">
        <v>2.4500000000000002</v>
      </c>
      <c r="I284" s="216"/>
      <c r="J284" s="217">
        <f>ROUND(I284*H284,2)</f>
        <v>0</v>
      </c>
      <c r="K284" s="213" t="s">
        <v>1019</v>
      </c>
      <c r="L284" s="45"/>
      <c r="M284" s="218" t="s">
        <v>1</v>
      </c>
      <c r="N284" s="219" t="s">
        <v>38</v>
      </c>
      <c r="O284" s="92"/>
      <c r="P284" s="220">
        <f>O284*H284</f>
        <v>0</v>
      </c>
      <c r="Q284" s="220">
        <v>2.5018699999999998</v>
      </c>
      <c r="R284" s="220">
        <f>Q284*H284</f>
        <v>6.1295814999999996</v>
      </c>
      <c r="S284" s="220">
        <v>0</v>
      </c>
      <c r="T284" s="22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2" t="s">
        <v>153</v>
      </c>
      <c r="AT284" s="222" t="s">
        <v>149</v>
      </c>
      <c r="AU284" s="222" t="s">
        <v>83</v>
      </c>
      <c r="AY284" s="18" t="s">
        <v>148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8" t="s">
        <v>81</v>
      </c>
      <c r="BK284" s="223">
        <f>ROUND(I284*H284,2)</f>
        <v>0</v>
      </c>
      <c r="BL284" s="18" t="s">
        <v>153</v>
      </c>
      <c r="BM284" s="222" t="s">
        <v>1144</v>
      </c>
    </row>
    <row r="285" s="2" customFormat="1">
      <c r="A285" s="39"/>
      <c r="B285" s="40"/>
      <c r="C285" s="41"/>
      <c r="D285" s="258" t="s">
        <v>264</v>
      </c>
      <c r="E285" s="41"/>
      <c r="F285" s="259" t="s">
        <v>1145</v>
      </c>
      <c r="G285" s="41"/>
      <c r="H285" s="41"/>
      <c r="I285" s="260"/>
      <c r="J285" s="41"/>
      <c r="K285" s="41"/>
      <c r="L285" s="45"/>
      <c r="M285" s="261"/>
      <c r="N285" s="262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264</v>
      </c>
      <c r="AU285" s="18" t="s">
        <v>83</v>
      </c>
    </row>
    <row r="286" s="15" customFormat="1">
      <c r="A286" s="15"/>
      <c r="B286" s="263"/>
      <c r="C286" s="264"/>
      <c r="D286" s="226" t="s">
        <v>168</v>
      </c>
      <c r="E286" s="265" t="s">
        <v>1</v>
      </c>
      <c r="F286" s="266" t="s">
        <v>1146</v>
      </c>
      <c r="G286" s="264"/>
      <c r="H286" s="265" t="s">
        <v>1</v>
      </c>
      <c r="I286" s="267"/>
      <c r="J286" s="264"/>
      <c r="K286" s="264"/>
      <c r="L286" s="268"/>
      <c r="M286" s="269"/>
      <c r="N286" s="270"/>
      <c r="O286" s="270"/>
      <c r="P286" s="270"/>
      <c r="Q286" s="270"/>
      <c r="R286" s="270"/>
      <c r="S286" s="270"/>
      <c r="T286" s="271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2" t="s">
        <v>168</v>
      </c>
      <c r="AU286" s="272" t="s">
        <v>83</v>
      </c>
      <c r="AV286" s="15" t="s">
        <v>81</v>
      </c>
      <c r="AW286" s="15" t="s">
        <v>30</v>
      </c>
      <c r="AX286" s="15" t="s">
        <v>73</v>
      </c>
      <c r="AY286" s="272" t="s">
        <v>148</v>
      </c>
    </row>
    <row r="287" s="12" customFormat="1">
      <c r="A287" s="12"/>
      <c r="B287" s="224"/>
      <c r="C287" s="225"/>
      <c r="D287" s="226" t="s">
        <v>168</v>
      </c>
      <c r="E287" s="227" t="s">
        <v>1</v>
      </c>
      <c r="F287" s="228" t="s">
        <v>1147</v>
      </c>
      <c r="G287" s="225"/>
      <c r="H287" s="229">
        <v>0.27200000000000002</v>
      </c>
      <c r="I287" s="230"/>
      <c r="J287" s="225"/>
      <c r="K287" s="225"/>
      <c r="L287" s="231"/>
      <c r="M287" s="232"/>
      <c r="N287" s="233"/>
      <c r="O287" s="233"/>
      <c r="P287" s="233"/>
      <c r="Q287" s="233"/>
      <c r="R287" s="233"/>
      <c r="S287" s="233"/>
      <c r="T287" s="234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35" t="s">
        <v>168</v>
      </c>
      <c r="AU287" s="235" t="s">
        <v>83</v>
      </c>
      <c r="AV287" s="12" t="s">
        <v>83</v>
      </c>
      <c r="AW287" s="12" t="s">
        <v>30</v>
      </c>
      <c r="AX287" s="12" t="s">
        <v>73</v>
      </c>
      <c r="AY287" s="235" t="s">
        <v>148</v>
      </c>
    </row>
    <row r="288" s="15" customFormat="1">
      <c r="A288" s="15"/>
      <c r="B288" s="263"/>
      <c r="C288" s="264"/>
      <c r="D288" s="226" t="s">
        <v>168</v>
      </c>
      <c r="E288" s="265" t="s">
        <v>1</v>
      </c>
      <c r="F288" s="266" t="s">
        <v>1148</v>
      </c>
      <c r="G288" s="264"/>
      <c r="H288" s="265" t="s">
        <v>1</v>
      </c>
      <c r="I288" s="267"/>
      <c r="J288" s="264"/>
      <c r="K288" s="264"/>
      <c r="L288" s="268"/>
      <c r="M288" s="269"/>
      <c r="N288" s="270"/>
      <c r="O288" s="270"/>
      <c r="P288" s="270"/>
      <c r="Q288" s="270"/>
      <c r="R288" s="270"/>
      <c r="S288" s="270"/>
      <c r="T288" s="27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2" t="s">
        <v>168</v>
      </c>
      <c r="AU288" s="272" t="s">
        <v>83</v>
      </c>
      <c r="AV288" s="15" t="s">
        <v>81</v>
      </c>
      <c r="AW288" s="15" t="s">
        <v>30</v>
      </c>
      <c r="AX288" s="15" t="s">
        <v>73</v>
      </c>
      <c r="AY288" s="272" t="s">
        <v>148</v>
      </c>
    </row>
    <row r="289" s="12" customFormat="1">
      <c r="A289" s="12"/>
      <c r="B289" s="224"/>
      <c r="C289" s="225"/>
      <c r="D289" s="226" t="s">
        <v>168</v>
      </c>
      <c r="E289" s="227" t="s">
        <v>1</v>
      </c>
      <c r="F289" s="228" t="s">
        <v>1149</v>
      </c>
      <c r="G289" s="225"/>
      <c r="H289" s="229">
        <v>1.9059999999999999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35" t="s">
        <v>168</v>
      </c>
      <c r="AU289" s="235" t="s">
        <v>83</v>
      </c>
      <c r="AV289" s="12" t="s">
        <v>83</v>
      </c>
      <c r="AW289" s="12" t="s">
        <v>30</v>
      </c>
      <c r="AX289" s="12" t="s">
        <v>73</v>
      </c>
      <c r="AY289" s="235" t="s">
        <v>148</v>
      </c>
    </row>
    <row r="290" s="15" customFormat="1">
      <c r="A290" s="15"/>
      <c r="B290" s="263"/>
      <c r="C290" s="264"/>
      <c r="D290" s="226" t="s">
        <v>168</v>
      </c>
      <c r="E290" s="265" t="s">
        <v>1</v>
      </c>
      <c r="F290" s="266" t="s">
        <v>1150</v>
      </c>
      <c r="G290" s="264"/>
      <c r="H290" s="265" t="s">
        <v>1</v>
      </c>
      <c r="I290" s="267"/>
      <c r="J290" s="264"/>
      <c r="K290" s="264"/>
      <c r="L290" s="268"/>
      <c r="M290" s="269"/>
      <c r="N290" s="270"/>
      <c r="O290" s="270"/>
      <c r="P290" s="270"/>
      <c r="Q290" s="270"/>
      <c r="R290" s="270"/>
      <c r="S290" s="270"/>
      <c r="T290" s="271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2" t="s">
        <v>168</v>
      </c>
      <c r="AU290" s="272" t="s">
        <v>83</v>
      </c>
      <c r="AV290" s="15" t="s">
        <v>81</v>
      </c>
      <c r="AW290" s="15" t="s">
        <v>30</v>
      </c>
      <c r="AX290" s="15" t="s">
        <v>73</v>
      </c>
      <c r="AY290" s="272" t="s">
        <v>148</v>
      </c>
    </row>
    <row r="291" s="12" customFormat="1">
      <c r="A291" s="12"/>
      <c r="B291" s="224"/>
      <c r="C291" s="225"/>
      <c r="D291" s="226" t="s">
        <v>168</v>
      </c>
      <c r="E291" s="227" t="s">
        <v>1</v>
      </c>
      <c r="F291" s="228" t="s">
        <v>1147</v>
      </c>
      <c r="G291" s="225"/>
      <c r="H291" s="229">
        <v>0.27200000000000002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35" t="s">
        <v>168</v>
      </c>
      <c r="AU291" s="235" t="s">
        <v>83</v>
      </c>
      <c r="AV291" s="12" t="s">
        <v>83</v>
      </c>
      <c r="AW291" s="12" t="s">
        <v>30</v>
      </c>
      <c r="AX291" s="12" t="s">
        <v>73</v>
      </c>
      <c r="AY291" s="235" t="s">
        <v>148</v>
      </c>
    </row>
    <row r="292" s="13" customFormat="1">
      <c r="A292" s="13"/>
      <c r="B292" s="236"/>
      <c r="C292" s="237"/>
      <c r="D292" s="226" t="s">
        <v>168</v>
      </c>
      <c r="E292" s="238" t="s">
        <v>1</v>
      </c>
      <c r="F292" s="239" t="s">
        <v>170</v>
      </c>
      <c r="G292" s="237"/>
      <c r="H292" s="240">
        <v>2.4500000000000002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168</v>
      </c>
      <c r="AU292" s="246" t="s">
        <v>83</v>
      </c>
      <c r="AV292" s="13" t="s">
        <v>153</v>
      </c>
      <c r="AW292" s="13" t="s">
        <v>30</v>
      </c>
      <c r="AX292" s="13" t="s">
        <v>81</v>
      </c>
      <c r="AY292" s="246" t="s">
        <v>148</v>
      </c>
    </row>
    <row r="293" s="2" customFormat="1" ht="16.5" customHeight="1">
      <c r="A293" s="39"/>
      <c r="B293" s="40"/>
      <c r="C293" s="211" t="s">
        <v>7</v>
      </c>
      <c r="D293" s="211" t="s">
        <v>149</v>
      </c>
      <c r="E293" s="212" t="s">
        <v>1151</v>
      </c>
      <c r="F293" s="213" t="s">
        <v>1152</v>
      </c>
      <c r="G293" s="214" t="s">
        <v>193</v>
      </c>
      <c r="H293" s="215">
        <v>0.67800000000000005</v>
      </c>
      <c r="I293" s="216"/>
      <c r="J293" s="217">
        <f>ROUND(I293*H293,2)</f>
        <v>0</v>
      </c>
      <c r="K293" s="213" t="s">
        <v>1</v>
      </c>
      <c r="L293" s="45"/>
      <c r="M293" s="218" t="s">
        <v>1</v>
      </c>
      <c r="N293" s="219" t="s">
        <v>38</v>
      </c>
      <c r="O293" s="92"/>
      <c r="P293" s="220">
        <f>O293*H293</f>
        <v>0</v>
      </c>
      <c r="Q293" s="220">
        <v>0</v>
      </c>
      <c r="R293" s="220">
        <f>Q293*H293</f>
        <v>0</v>
      </c>
      <c r="S293" s="220">
        <v>0</v>
      </c>
      <c r="T293" s="22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2" t="s">
        <v>153</v>
      </c>
      <c r="AT293" s="222" t="s">
        <v>149</v>
      </c>
      <c r="AU293" s="222" t="s">
        <v>83</v>
      </c>
      <c r="AY293" s="18" t="s">
        <v>148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8" t="s">
        <v>81</v>
      </c>
      <c r="BK293" s="223">
        <f>ROUND(I293*H293,2)</f>
        <v>0</v>
      </c>
      <c r="BL293" s="18" t="s">
        <v>153</v>
      </c>
      <c r="BM293" s="222" t="s">
        <v>1153</v>
      </c>
    </row>
    <row r="294" s="15" customFormat="1">
      <c r="A294" s="15"/>
      <c r="B294" s="263"/>
      <c r="C294" s="264"/>
      <c r="D294" s="226" t="s">
        <v>168</v>
      </c>
      <c r="E294" s="265" t="s">
        <v>1</v>
      </c>
      <c r="F294" s="266" t="s">
        <v>1154</v>
      </c>
      <c r="G294" s="264"/>
      <c r="H294" s="265" t="s">
        <v>1</v>
      </c>
      <c r="I294" s="267"/>
      <c r="J294" s="264"/>
      <c r="K294" s="264"/>
      <c r="L294" s="268"/>
      <c r="M294" s="269"/>
      <c r="N294" s="270"/>
      <c r="O294" s="270"/>
      <c r="P294" s="270"/>
      <c r="Q294" s="270"/>
      <c r="R294" s="270"/>
      <c r="S294" s="270"/>
      <c r="T294" s="271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2" t="s">
        <v>168</v>
      </c>
      <c r="AU294" s="272" t="s">
        <v>83</v>
      </c>
      <c r="AV294" s="15" t="s">
        <v>81</v>
      </c>
      <c r="AW294" s="15" t="s">
        <v>30</v>
      </c>
      <c r="AX294" s="15" t="s">
        <v>73</v>
      </c>
      <c r="AY294" s="272" t="s">
        <v>148</v>
      </c>
    </row>
    <row r="295" s="12" customFormat="1">
      <c r="A295" s="12"/>
      <c r="B295" s="224"/>
      <c r="C295" s="225"/>
      <c r="D295" s="226" t="s">
        <v>168</v>
      </c>
      <c r="E295" s="227" t="s">
        <v>1</v>
      </c>
      <c r="F295" s="228" t="s">
        <v>1155</v>
      </c>
      <c r="G295" s="225"/>
      <c r="H295" s="229">
        <v>0.074999999999999997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35" t="s">
        <v>168</v>
      </c>
      <c r="AU295" s="235" t="s">
        <v>83</v>
      </c>
      <c r="AV295" s="12" t="s">
        <v>83</v>
      </c>
      <c r="AW295" s="12" t="s">
        <v>30</v>
      </c>
      <c r="AX295" s="12" t="s">
        <v>73</v>
      </c>
      <c r="AY295" s="235" t="s">
        <v>148</v>
      </c>
    </row>
    <row r="296" s="15" customFormat="1">
      <c r="A296" s="15"/>
      <c r="B296" s="263"/>
      <c r="C296" s="264"/>
      <c r="D296" s="226" t="s">
        <v>168</v>
      </c>
      <c r="E296" s="265" t="s">
        <v>1</v>
      </c>
      <c r="F296" s="266" t="s">
        <v>1156</v>
      </c>
      <c r="G296" s="264"/>
      <c r="H296" s="265" t="s">
        <v>1</v>
      </c>
      <c r="I296" s="267"/>
      <c r="J296" s="264"/>
      <c r="K296" s="264"/>
      <c r="L296" s="268"/>
      <c r="M296" s="269"/>
      <c r="N296" s="270"/>
      <c r="O296" s="270"/>
      <c r="P296" s="270"/>
      <c r="Q296" s="270"/>
      <c r="R296" s="270"/>
      <c r="S296" s="270"/>
      <c r="T296" s="271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2" t="s">
        <v>168</v>
      </c>
      <c r="AU296" s="272" t="s">
        <v>83</v>
      </c>
      <c r="AV296" s="15" t="s">
        <v>81</v>
      </c>
      <c r="AW296" s="15" t="s">
        <v>30</v>
      </c>
      <c r="AX296" s="15" t="s">
        <v>73</v>
      </c>
      <c r="AY296" s="272" t="s">
        <v>148</v>
      </c>
    </row>
    <row r="297" s="12" customFormat="1">
      <c r="A297" s="12"/>
      <c r="B297" s="224"/>
      <c r="C297" s="225"/>
      <c r="D297" s="226" t="s">
        <v>168</v>
      </c>
      <c r="E297" s="227" t="s">
        <v>1</v>
      </c>
      <c r="F297" s="228" t="s">
        <v>1157</v>
      </c>
      <c r="G297" s="225"/>
      <c r="H297" s="229">
        <v>0.52800000000000002</v>
      </c>
      <c r="I297" s="230"/>
      <c r="J297" s="225"/>
      <c r="K297" s="225"/>
      <c r="L297" s="231"/>
      <c r="M297" s="232"/>
      <c r="N297" s="233"/>
      <c r="O297" s="233"/>
      <c r="P297" s="233"/>
      <c r="Q297" s="233"/>
      <c r="R297" s="233"/>
      <c r="S297" s="233"/>
      <c r="T297" s="234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35" t="s">
        <v>168</v>
      </c>
      <c r="AU297" s="235" t="s">
        <v>83</v>
      </c>
      <c r="AV297" s="12" t="s">
        <v>83</v>
      </c>
      <c r="AW297" s="12" t="s">
        <v>30</v>
      </c>
      <c r="AX297" s="12" t="s">
        <v>73</v>
      </c>
      <c r="AY297" s="235" t="s">
        <v>148</v>
      </c>
    </row>
    <row r="298" s="15" customFormat="1">
      <c r="A298" s="15"/>
      <c r="B298" s="263"/>
      <c r="C298" s="264"/>
      <c r="D298" s="226" t="s">
        <v>168</v>
      </c>
      <c r="E298" s="265" t="s">
        <v>1</v>
      </c>
      <c r="F298" s="266" t="s">
        <v>1158</v>
      </c>
      <c r="G298" s="264"/>
      <c r="H298" s="265" t="s">
        <v>1</v>
      </c>
      <c r="I298" s="267"/>
      <c r="J298" s="264"/>
      <c r="K298" s="264"/>
      <c r="L298" s="268"/>
      <c r="M298" s="269"/>
      <c r="N298" s="270"/>
      <c r="O298" s="270"/>
      <c r="P298" s="270"/>
      <c r="Q298" s="270"/>
      <c r="R298" s="270"/>
      <c r="S298" s="270"/>
      <c r="T298" s="271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2" t="s">
        <v>168</v>
      </c>
      <c r="AU298" s="272" t="s">
        <v>83</v>
      </c>
      <c r="AV298" s="15" t="s">
        <v>81</v>
      </c>
      <c r="AW298" s="15" t="s">
        <v>30</v>
      </c>
      <c r="AX298" s="15" t="s">
        <v>73</v>
      </c>
      <c r="AY298" s="272" t="s">
        <v>148</v>
      </c>
    </row>
    <row r="299" s="12" customFormat="1">
      <c r="A299" s="12"/>
      <c r="B299" s="224"/>
      <c r="C299" s="225"/>
      <c r="D299" s="226" t="s">
        <v>168</v>
      </c>
      <c r="E299" s="227" t="s">
        <v>1</v>
      </c>
      <c r="F299" s="228" t="s">
        <v>1155</v>
      </c>
      <c r="G299" s="225"/>
      <c r="H299" s="229">
        <v>0.074999999999999997</v>
      </c>
      <c r="I299" s="230"/>
      <c r="J299" s="225"/>
      <c r="K299" s="225"/>
      <c r="L299" s="231"/>
      <c r="M299" s="232"/>
      <c r="N299" s="233"/>
      <c r="O299" s="233"/>
      <c r="P299" s="233"/>
      <c r="Q299" s="233"/>
      <c r="R299" s="233"/>
      <c r="S299" s="233"/>
      <c r="T299" s="234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35" t="s">
        <v>168</v>
      </c>
      <c r="AU299" s="235" t="s">
        <v>83</v>
      </c>
      <c r="AV299" s="12" t="s">
        <v>83</v>
      </c>
      <c r="AW299" s="12" t="s">
        <v>30</v>
      </c>
      <c r="AX299" s="12" t="s">
        <v>73</v>
      </c>
      <c r="AY299" s="235" t="s">
        <v>148</v>
      </c>
    </row>
    <row r="300" s="13" customFormat="1">
      <c r="A300" s="13"/>
      <c r="B300" s="236"/>
      <c r="C300" s="237"/>
      <c r="D300" s="226" t="s">
        <v>168</v>
      </c>
      <c r="E300" s="238" t="s">
        <v>1</v>
      </c>
      <c r="F300" s="239" t="s">
        <v>170</v>
      </c>
      <c r="G300" s="237"/>
      <c r="H300" s="240">
        <v>0.67799999999999994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6" t="s">
        <v>168</v>
      </c>
      <c r="AU300" s="246" t="s">
        <v>83</v>
      </c>
      <c r="AV300" s="13" t="s">
        <v>153</v>
      </c>
      <c r="AW300" s="13" t="s">
        <v>30</v>
      </c>
      <c r="AX300" s="13" t="s">
        <v>81</v>
      </c>
      <c r="AY300" s="246" t="s">
        <v>148</v>
      </c>
    </row>
    <row r="301" s="2" customFormat="1" ht="16.5" customHeight="1">
      <c r="A301" s="39"/>
      <c r="B301" s="40"/>
      <c r="C301" s="211" t="s">
        <v>199</v>
      </c>
      <c r="D301" s="211" t="s">
        <v>149</v>
      </c>
      <c r="E301" s="212" t="s">
        <v>1159</v>
      </c>
      <c r="F301" s="213" t="s">
        <v>1160</v>
      </c>
      <c r="G301" s="214" t="s">
        <v>406</v>
      </c>
      <c r="H301" s="215">
        <v>25.649999999999999</v>
      </c>
      <c r="I301" s="216"/>
      <c r="J301" s="217">
        <f>ROUND(I301*H301,2)</f>
        <v>0</v>
      </c>
      <c r="K301" s="213" t="s">
        <v>1</v>
      </c>
      <c r="L301" s="45"/>
      <c r="M301" s="218" t="s">
        <v>1</v>
      </c>
      <c r="N301" s="219" t="s">
        <v>38</v>
      </c>
      <c r="O301" s="92"/>
      <c r="P301" s="220">
        <f>O301*H301</f>
        <v>0</v>
      </c>
      <c r="Q301" s="220">
        <v>0</v>
      </c>
      <c r="R301" s="220">
        <f>Q301*H301</f>
        <v>0</v>
      </c>
      <c r="S301" s="220">
        <v>0</v>
      </c>
      <c r="T301" s="22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2" t="s">
        <v>153</v>
      </c>
      <c r="AT301" s="222" t="s">
        <v>149</v>
      </c>
      <c r="AU301" s="222" t="s">
        <v>83</v>
      </c>
      <c r="AY301" s="18" t="s">
        <v>148</v>
      </c>
      <c r="BE301" s="223">
        <f>IF(N301="základní",J301,0)</f>
        <v>0</v>
      </c>
      <c r="BF301" s="223">
        <f>IF(N301="snížená",J301,0)</f>
        <v>0</v>
      </c>
      <c r="BG301" s="223">
        <f>IF(N301="zákl. přenesená",J301,0)</f>
        <v>0</v>
      </c>
      <c r="BH301" s="223">
        <f>IF(N301="sníž. přenesená",J301,0)</f>
        <v>0</v>
      </c>
      <c r="BI301" s="223">
        <f>IF(N301="nulová",J301,0)</f>
        <v>0</v>
      </c>
      <c r="BJ301" s="18" t="s">
        <v>81</v>
      </c>
      <c r="BK301" s="223">
        <f>ROUND(I301*H301,2)</f>
        <v>0</v>
      </c>
      <c r="BL301" s="18" t="s">
        <v>153</v>
      </c>
      <c r="BM301" s="222" t="s">
        <v>1161</v>
      </c>
    </row>
    <row r="302" s="15" customFormat="1">
      <c r="A302" s="15"/>
      <c r="B302" s="263"/>
      <c r="C302" s="264"/>
      <c r="D302" s="226" t="s">
        <v>168</v>
      </c>
      <c r="E302" s="265" t="s">
        <v>1</v>
      </c>
      <c r="F302" s="266" t="s">
        <v>1162</v>
      </c>
      <c r="G302" s="264"/>
      <c r="H302" s="265" t="s">
        <v>1</v>
      </c>
      <c r="I302" s="267"/>
      <c r="J302" s="264"/>
      <c r="K302" s="264"/>
      <c r="L302" s="268"/>
      <c r="M302" s="269"/>
      <c r="N302" s="270"/>
      <c r="O302" s="270"/>
      <c r="P302" s="270"/>
      <c r="Q302" s="270"/>
      <c r="R302" s="270"/>
      <c r="S302" s="270"/>
      <c r="T302" s="271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2" t="s">
        <v>168</v>
      </c>
      <c r="AU302" s="272" t="s">
        <v>83</v>
      </c>
      <c r="AV302" s="15" t="s">
        <v>81</v>
      </c>
      <c r="AW302" s="15" t="s">
        <v>30</v>
      </c>
      <c r="AX302" s="15" t="s">
        <v>73</v>
      </c>
      <c r="AY302" s="272" t="s">
        <v>148</v>
      </c>
    </row>
    <row r="303" s="12" customFormat="1">
      <c r="A303" s="12"/>
      <c r="B303" s="224"/>
      <c r="C303" s="225"/>
      <c r="D303" s="226" t="s">
        <v>168</v>
      </c>
      <c r="E303" s="227" t="s">
        <v>1</v>
      </c>
      <c r="F303" s="228" t="s">
        <v>1163</v>
      </c>
      <c r="G303" s="225"/>
      <c r="H303" s="229">
        <v>2.8500000000000001</v>
      </c>
      <c r="I303" s="230"/>
      <c r="J303" s="225"/>
      <c r="K303" s="225"/>
      <c r="L303" s="231"/>
      <c r="M303" s="232"/>
      <c r="N303" s="233"/>
      <c r="O303" s="233"/>
      <c r="P303" s="233"/>
      <c r="Q303" s="233"/>
      <c r="R303" s="233"/>
      <c r="S303" s="233"/>
      <c r="T303" s="234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35" t="s">
        <v>168</v>
      </c>
      <c r="AU303" s="235" t="s">
        <v>83</v>
      </c>
      <c r="AV303" s="12" t="s">
        <v>83</v>
      </c>
      <c r="AW303" s="12" t="s">
        <v>30</v>
      </c>
      <c r="AX303" s="12" t="s">
        <v>73</v>
      </c>
      <c r="AY303" s="235" t="s">
        <v>148</v>
      </c>
    </row>
    <row r="304" s="15" customFormat="1">
      <c r="A304" s="15"/>
      <c r="B304" s="263"/>
      <c r="C304" s="264"/>
      <c r="D304" s="226" t="s">
        <v>168</v>
      </c>
      <c r="E304" s="265" t="s">
        <v>1</v>
      </c>
      <c r="F304" s="266" t="s">
        <v>1164</v>
      </c>
      <c r="G304" s="264"/>
      <c r="H304" s="265" t="s">
        <v>1</v>
      </c>
      <c r="I304" s="267"/>
      <c r="J304" s="264"/>
      <c r="K304" s="264"/>
      <c r="L304" s="268"/>
      <c r="M304" s="269"/>
      <c r="N304" s="270"/>
      <c r="O304" s="270"/>
      <c r="P304" s="270"/>
      <c r="Q304" s="270"/>
      <c r="R304" s="270"/>
      <c r="S304" s="270"/>
      <c r="T304" s="27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2" t="s">
        <v>168</v>
      </c>
      <c r="AU304" s="272" t="s">
        <v>83</v>
      </c>
      <c r="AV304" s="15" t="s">
        <v>81</v>
      </c>
      <c r="AW304" s="15" t="s">
        <v>30</v>
      </c>
      <c r="AX304" s="15" t="s">
        <v>73</v>
      </c>
      <c r="AY304" s="272" t="s">
        <v>148</v>
      </c>
    </row>
    <row r="305" s="12" customFormat="1">
      <c r="A305" s="12"/>
      <c r="B305" s="224"/>
      <c r="C305" s="225"/>
      <c r="D305" s="226" t="s">
        <v>168</v>
      </c>
      <c r="E305" s="227" t="s">
        <v>1</v>
      </c>
      <c r="F305" s="228" t="s">
        <v>1165</v>
      </c>
      <c r="G305" s="225"/>
      <c r="H305" s="229">
        <v>19.949999999999999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35" t="s">
        <v>168</v>
      </c>
      <c r="AU305" s="235" t="s">
        <v>83</v>
      </c>
      <c r="AV305" s="12" t="s">
        <v>83</v>
      </c>
      <c r="AW305" s="12" t="s">
        <v>30</v>
      </c>
      <c r="AX305" s="12" t="s">
        <v>73</v>
      </c>
      <c r="AY305" s="235" t="s">
        <v>148</v>
      </c>
    </row>
    <row r="306" s="15" customFormat="1">
      <c r="A306" s="15"/>
      <c r="B306" s="263"/>
      <c r="C306" s="264"/>
      <c r="D306" s="226" t="s">
        <v>168</v>
      </c>
      <c r="E306" s="265" t="s">
        <v>1</v>
      </c>
      <c r="F306" s="266" t="s">
        <v>1166</v>
      </c>
      <c r="G306" s="264"/>
      <c r="H306" s="265" t="s">
        <v>1</v>
      </c>
      <c r="I306" s="267"/>
      <c r="J306" s="264"/>
      <c r="K306" s="264"/>
      <c r="L306" s="268"/>
      <c r="M306" s="269"/>
      <c r="N306" s="270"/>
      <c r="O306" s="270"/>
      <c r="P306" s="270"/>
      <c r="Q306" s="270"/>
      <c r="R306" s="270"/>
      <c r="S306" s="270"/>
      <c r="T306" s="27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2" t="s">
        <v>168</v>
      </c>
      <c r="AU306" s="272" t="s">
        <v>83</v>
      </c>
      <c r="AV306" s="15" t="s">
        <v>81</v>
      </c>
      <c r="AW306" s="15" t="s">
        <v>30</v>
      </c>
      <c r="AX306" s="15" t="s">
        <v>73</v>
      </c>
      <c r="AY306" s="272" t="s">
        <v>148</v>
      </c>
    </row>
    <row r="307" s="12" customFormat="1">
      <c r="A307" s="12"/>
      <c r="B307" s="224"/>
      <c r="C307" s="225"/>
      <c r="D307" s="226" t="s">
        <v>168</v>
      </c>
      <c r="E307" s="227" t="s">
        <v>1</v>
      </c>
      <c r="F307" s="228" t="s">
        <v>1163</v>
      </c>
      <c r="G307" s="225"/>
      <c r="H307" s="229">
        <v>2.8500000000000001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35" t="s">
        <v>168</v>
      </c>
      <c r="AU307" s="235" t="s">
        <v>83</v>
      </c>
      <c r="AV307" s="12" t="s">
        <v>83</v>
      </c>
      <c r="AW307" s="12" t="s">
        <v>30</v>
      </c>
      <c r="AX307" s="12" t="s">
        <v>73</v>
      </c>
      <c r="AY307" s="235" t="s">
        <v>148</v>
      </c>
    </row>
    <row r="308" s="13" customFormat="1">
      <c r="A308" s="13"/>
      <c r="B308" s="236"/>
      <c r="C308" s="237"/>
      <c r="D308" s="226" t="s">
        <v>168</v>
      </c>
      <c r="E308" s="238" t="s">
        <v>1</v>
      </c>
      <c r="F308" s="239" t="s">
        <v>170</v>
      </c>
      <c r="G308" s="237"/>
      <c r="H308" s="240">
        <v>25.650000000000002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168</v>
      </c>
      <c r="AU308" s="246" t="s">
        <v>83</v>
      </c>
      <c r="AV308" s="13" t="s">
        <v>153</v>
      </c>
      <c r="AW308" s="13" t="s">
        <v>30</v>
      </c>
      <c r="AX308" s="13" t="s">
        <v>81</v>
      </c>
      <c r="AY308" s="246" t="s">
        <v>148</v>
      </c>
    </row>
    <row r="309" s="11" customFormat="1" ht="22.8" customHeight="1">
      <c r="A309" s="11"/>
      <c r="B309" s="197"/>
      <c r="C309" s="198"/>
      <c r="D309" s="199" t="s">
        <v>72</v>
      </c>
      <c r="E309" s="283" t="s">
        <v>153</v>
      </c>
      <c r="F309" s="283" t="s">
        <v>236</v>
      </c>
      <c r="G309" s="198"/>
      <c r="H309" s="198"/>
      <c r="I309" s="201"/>
      <c r="J309" s="284">
        <f>BK309</f>
        <v>0</v>
      </c>
      <c r="K309" s="198"/>
      <c r="L309" s="203"/>
      <c r="M309" s="204"/>
      <c r="N309" s="205"/>
      <c r="O309" s="205"/>
      <c r="P309" s="206">
        <f>SUM(P310:P314)</f>
        <v>0</v>
      </c>
      <c r="Q309" s="205"/>
      <c r="R309" s="206">
        <f>SUM(R310:R314)</f>
        <v>36.10047161</v>
      </c>
      <c r="S309" s="205"/>
      <c r="T309" s="207">
        <f>SUM(T310:T314)</f>
        <v>0</v>
      </c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  <c r="AE309" s="11"/>
      <c r="AR309" s="208" t="s">
        <v>81</v>
      </c>
      <c r="AT309" s="209" t="s">
        <v>72</v>
      </c>
      <c r="AU309" s="209" t="s">
        <v>81</v>
      </c>
      <c r="AY309" s="208" t="s">
        <v>148</v>
      </c>
      <c r="BK309" s="210">
        <f>SUM(BK310:BK314)</f>
        <v>0</v>
      </c>
    </row>
    <row r="310" s="2" customFormat="1" ht="16.5" customHeight="1">
      <c r="A310" s="39"/>
      <c r="B310" s="40"/>
      <c r="C310" s="211" t="s">
        <v>361</v>
      </c>
      <c r="D310" s="211" t="s">
        <v>149</v>
      </c>
      <c r="E310" s="212" t="s">
        <v>306</v>
      </c>
      <c r="F310" s="213" t="s">
        <v>1167</v>
      </c>
      <c r="G310" s="214" t="s">
        <v>193</v>
      </c>
      <c r="H310" s="215">
        <v>19.093</v>
      </c>
      <c r="I310" s="216"/>
      <c r="J310" s="217">
        <f>ROUND(I310*H310,2)</f>
        <v>0</v>
      </c>
      <c r="K310" s="213" t="s">
        <v>1019</v>
      </c>
      <c r="L310" s="45"/>
      <c r="M310" s="218" t="s">
        <v>1</v>
      </c>
      <c r="N310" s="219" t="s">
        <v>38</v>
      </c>
      <c r="O310" s="92"/>
      <c r="P310" s="220">
        <f>O310*H310</f>
        <v>0</v>
      </c>
      <c r="Q310" s="220">
        <v>1.8907700000000001</v>
      </c>
      <c r="R310" s="220">
        <f>Q310*H310</f>
        <v>36.10047161</v>
      </c>
      <c r="S310" s="220">
        <v>0</v>
      </c>
      <c r="T310" s="22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2" t="s">
        <v>153</v>
      </c>
      <c r="AT310" s="222" t="s">
        <v>149</v>
      </c>
      <c r="AU310" s="222" t="s">
        <v>83</v>
      </c>
      <c r="AY310" s="18" t="s">
        <v>148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18" t="s">
        <v>81</v>
      </c>
      <c r="BK310" s="223">
        <f>ROUND(I310*H310,2)</f>
        <v>0</v>
      </c>
      <c r="BL310" s="18" t="s">
        <v>153</v>
      </c>
      <c r="BM310" s="222" t="s">
        <v>1168</v>
      </c>
    </row>
    <row r="311" s="2" customFormat="1">
      <c r="A311" s="39"/>
      <c r="B311" s="40"/>
      <c r="C311" s="41"/>
      <c r="D311" s="258" t="s">
        <v>264</v>
      </c>
      <c r="E311" s="41"/>
      <c r="F311" s="259" t="s">
        <v>1169</v>
      </c>
      <c r="G311" s="41"/>
      <c r="H311" s="41"/>
      <c r="I311" s="260"/>
      <c r="J311" s="41"/>
      <c r="K311" s="41"/>
      <c r="L311" s="45"/>
      <c r="M311" s="261"/>
      <c r="N311" s="262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264</v>
      </c>
      <c r="AU311" s="18" t="s">
        <v>83</v>
      </c>
    </row>
    <row r="312" s="15" customFormat="1">
      <c r="A312" s="15"/>
      <c r="B312" s="263"/>
      <c r="C312" s="264"/>
      <c r="D312" s="226" t="s">
        <v>168</v>
      </c>
      <c r="E312" s="265" t="s">
        <v>1</v>
      </c>
      <c r="F312" s="266" t="s">
        <v>1170</v>
      </c>
      <c r="G312" s="264"/>
      <c r="H312" s="265" t="s">
        <v>1</v>
      </c>
      <c r="I312" s="267"/>
      <c r="J312" s="264"/>
      <c r="K312" s="264"/>
      <c r="L312" s="268"/>
      <c r="M312" s="269"/>
      <c r="N312" s="270"/>
      <c r="O312" s="270"/>
      <c r="P312" s="270"/>
      <c r="Q312" s="270"/>
      <c r="R312" s="270"/>
      <c r="S312" s="270"/>
      <c r="T312" s="27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2" t="s">
        <v>168</v>
      </c>
      <c r="AU312" s="272" t="s">
        <v>83</v>
      </c>
      <c r="AV312" s="15" t="s">
        <v>81</v>
      </c>
      <c r="AW312" s="15" t="s">
        <v>30</v>
      </c>
      <c r="AX312" s="15" t="s">
        <v>73</v>
      </c>
      <c r="AY312" s="272" t="s">
        <v>148</v>
      </c>
    </row>
    <row r="313" s="12" customFormat="1">
      <c r="A313" s="12"/>
      <c r="B313" s="224"/>
      <c r="C313" s="225"/>
      <c r="D313" s="226" t="s">
        <v>168</v>
      </c>
      <c r="E313" s="227" t="s">
        <v>1</v>
      </c>
      <c r="F313" s="228" t="s">
        <v>1074</v>
      </c>
      <c r="G313" s="225"/>
      <c r="H313" s="229">
        <v>19.093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35" t="s">
        <v>168</v>
      </c>
      <c r="AU313" s="235" t="s">
        <v>83</v>
      </c>
      <c r="AV313" s="12" t="s">
        <v>83</v>
      </c>
      <c r="AW313" s="12" t="s">
        <v>30</v>
      </c>
      <c r="AX313" s="12" t="s">
        <v>73</v>
      </c>
      <c r="AY313" s="235" t="s">
        <v>148</v>
      </c>
    </row>
    <row r="314" s="13" customFormat="1">
      <c r="A314" s="13"/>
      <c r="B314" s="236"/>
      <c r="C314" s="237"/>
      <c r="D314" s="226" t="s">
        <v>168</v>
      </c>
      <c r="E314" s="238" t="s">
        <v>1</v>
      </c>
      <c r="F314" s="239" t="s">
        <v>170</v>
      </c>
      <c r="G314" s="237"/>
      <c r="H314" s="240">
        <v>19.093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6" t="s">
        <v>168</v>
      </c>
      <c r="AU314" s="246" t="s">
        <v>83</v>
      </c>
      <c r="AV314" s="13" t="s">
        <v>153</v>
      </c>
      <c r="AW314" s="13" t="s">
        <v>30</v>
      </c>
      <c r="AX314" s="13" t="s">
        <v>81</v>
      </c>
      <c r="AY314" s="246" t="s">
        <v>148</v>
      </c>
    </row>
    <row r="315" s="11" customFormat="1" ht="25.92" customHeight="1">
      <c r="A315" s="11"/>
      <c r="B315" s="197"/>
      <c r="C315" s="198"/>
      <c r="D315" s="199" t="s">
        <v>72</v>
      </c>
      <c r="E315" s="200" t="s">
        <v>1171</v>
      </c>
      <c r="F315" s="200" t="s">
        <v>1172</v>
      </c>
      <c r="G315" s="198"/>
      <c r="H315" s="198"/>
      <c r="I315" s="201"/>
      <c r="J315" s="202">
        <f>BK315</f>
        <v>0</v>
      </c>
      <c r="K315" s="198"/>
      <c r="L315" s="203"/>
      <c r="M315" s="204"/>
      <c r="N315" s="205"/>
      <c r="O315" s="205"/>
      <c r="P315" s="206">
        <f>P316+P345</f>
        <v>0</v>
      </c>
      <c r="Q315" s="205"/>
      <c r="R315" s="206">
        <f>R316+R345</f>
        <v>4.9689576000000013</v>
      </c>
      <c r="S315" s="205"/>
      <c r="T315" s="207">
        <f>T316+T345</f>
        <v>0.0144</v>
      </c>
      <c r="U315" s="11"/>
      <c r="V315" s="11"/>
      <c r="W315" s="11"/>
      <c r="X315" s="11"/>
      <c r="Y315" s="11"/>
      <c r="Z315" s="11"/>
      <c r="AA315" s="11"/>
      <c r="AB315" s="11"/>
      <c r="AC315" s="11"/>
      <c r="AD315" s="11"/>
      <c r="AE315" s="11"/>
      <c r="AR315" s="208" t="s">
        <v>83</v>
      </c>
      <c r="AT315" s="209" t="s">
        <v>72</v>
      </c>
      <c r="AU315" s="209" t="s">
        <v>73</v>
      </c>
      <c r="AY315" s="208" t="s">
        <v>148</v>
      </c>
      <c r="BK315" s="210">
        <f>BK316+BK345</f>
        <v>0</v>
      </c>
    </row>
    <row r="316" s="11" customFormat="1" ht="22.8" customHeight="1">
      <c r="A316" s="11"/>
      <c r="B316" s="197"/>
      <c r="C316" s="198"/>
      <c r="D316" s="199" t="s">
        <v>72</v>
      </c>
      <c r="E316" s="283" t="s">
        <v>315</v>
      </c>
      <c r="F316" s="283" t="s">
        <v>1173</v>
      </c>
      <c r="G316" s="198"/>
      <c r="H316" s="198"/>
      <c r="I316" s="201"/>
      <c r="J316" s="284">
        <f>BK316</f>
        <v>0</v>
      </c>
      <c r="K316" s="198"/>
      <c r="L316" s="203"/>
      <c r="M316" s="204"/>
      <c r="N316" s="205"/>
      <c r="O316" s="205"/>
      <c r="P316" s="206">
        <f>SUM(P317:P344)</f>
        <v>0</v>
      </c>
      <c r="Q316" s="205"/>
      <c r="R316" s="206">
        <f>SUM(R317:R344)</f>
        <v>0</v>
      </c>
      <c r="S316" s="205"/>
      <c r="T316" s="207">
        <f>SUM(T317:T344)</f>
        <v>0.0144</v>
      </c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R316" s="208" t="s">
        <v>81</v>
      </c>
      <c r="AT316" s="209" t="s">
        <v>72</v>
      </c>
      <c r="AU316" s="209" t="s">
        <v>81</v>
      </c>
      <c r="AY316" s="208" t="s">
        <v>148</v>
      </c>
      <c r="BK316" s="210">
        <f>SUM(BK317:BK344)</f>
        <v>0</v>
      </c>
    </row>
    <row r="317" s="2" customFormat="1" ht="16.5" customHeight="1">
      <c r="A317" s="39"/>
      <c r="B317" s="40"/>
      <c r="C317" s="211" t="s">
        <v>204</v>
      </c>
      <c r="D317" s="211" t="s">
        <v>149</v>
      </c>
      <c r="E317" s="212" t="s">
        <v>1174</v>
      </c>
      <c r="F317" s="213" t="s">
        <v>1175</v>
      </c>
      <c r="G317" s="214" t="s">
        <v>159</v>
      </c>
      <c r="H317" s="215">
        <v>72</v>
      </c>
      <c r="I317" s="216"/>
      <c r="J317" s="217">
        <f>ROUND(I317*H317,2)</f>
        <v>0</v>
      </c>
      <c r="K317" s="213" t="s">
        <v>1019</v>
      </c>
      <c r="L317" s="45"/>
      <c r="M317" s="218" t="s">
        <v>1</v>
      </c>
      <c r="N317" s="219" t="s">
        <v>38</v>
      </c>
      <c r="O317" s="92"/>
      <c r="P317" s="220">
        <f>O317*H317</f>
        <v>0</v>
      </c>
      <c r="Q317" s="220">
        <v>0</v>
      </c>
      <c r="R317" s="220">
        <f>Q317*H317</f>
        <v>0</v>
      </c>
      <c r="S317" s="220">
        <v>0</v>
      </c>
      <c r="T317" s="22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2" t="s">
        <v>572</v>
      </c>
      <c r="AT317" s="222" t="s">
        <v>149</v>
      </c>
      <c r="AU317" s="222" t="s">
        <v>83</v>
      </c>
      <c r="AY317" s="18" t="s">
        <v>148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8" t="s">
        <v>81</v>
      </c>
      <c r="BK317" s="223">
        <f>ROUND(I317*H317,2)</f>
        <v>0</v>
      </c>
      <c r="BL317" s="18" t="s">
        <v>572</v>
      </c>
      <c r="BM317" s="222" t="s">
        <v>1176</v>
      </c>
    </row>
    <row r="318" s="2" customFormat="1">
      <c r="A318" s="39"/>
      <c r="B318" s="40"/>
      <c r="C318" s="41"/>
      <c r="D318" s="258" t="s">
        <v>264</v>
      </c>
      <c r="E318" s="41"/>
      <c r="F318" s="259" t="s">
        <v>1177</v>
      </c>
      <c r="G318" s="41"/>
      <c r="H318" s="41"/>
      <c r="I318" s="260"/>
      <c r="J318" s="41"/>
      <c r="K318" s="41"/>
      <c r="L318" s="45"/>
      <c r="M318" s="261"/>
      <c r="N318" s="262"/>
      <c r="O318" s="92"/>
      <c r="P318" s="92"/>
      <c r="Q318" s="92"/>
      <c r="R318" s="92"/>
      <c r="S318" s="92"/>
      <c r="T318" s="93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264</v>
      </c>
      <c r="AU318" s="18" t="s">
        <v>83</v>
      </c>
    </row>
    <row r="319" s="15" customFormat="1">
      <c r="A319" s="15"/>
      <c r="B319" s="263"/>
      <c r="C319" s="264"/>
      <c r="D319" s="226" t="s">
        <v>168</v>
      </c>
      <c r="E319" s="265" t="s">
        <v>1</v>
      </c>
      <c r="F319" s="266" t="s">
        <v>1178</v>
      </c>
      <c r="G319" s="264"/>
      <c r="H319" s="265" t="s">
        <v>1</v>
      </c>
      <c r="I319" s="267"/>
      <c r="J319" s="264"/>
      <c r="K319" s="264"/>
      <c r="L319" s="268"/>
      <c r="M319" s="269"/>
      <c r="N319" s="270"/>
      <c r="O319" s="270"/>
      <c r="P319" s="270"/>
      <c r="Q319" s="270"/>
      <c r="R319" s="270"/>
      <c r="S319" s="270"/>
      <c r="T319" s="271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2" t="s">
        <v>168</v>
      </c>
      <c r="AU319" s="272" t="s">
        <v>83</v>
      </c>
      <c r="AV319" s="15" t="s">
        <v>81</v>
      </c>
      <c r="AW319" s="15" t="s">
        <v>30</v>
      </c>
      <c r="AX319" s="15" t="s">
        <v>73</v>
      </c>
      <c r="AY319" s="272" t="s">
        <v>148</v>
      </c>
    </row>
    <row r="320" s="12" customFormat="1">
      <c r="A320" s="12"/>
      <c r="B320" s="224"/>
      <c r="C320" s="225"/>
      <c r="D320" s="226" t="s">
        <v>168</v>
      </c>
      <c r="E320" s="227" t="s">
        <v>1</v>
      </c>
      <c r="F320" s="228" t="s">
        <v>1179</v>
      </c>
      <c r="G320" s="225"/>
      <c r="H320" s="229">
        <v>72</v>
      </c>
      <c r="I320" s="230"/>
      <c r="J320" s="225"/>
      <c r="K320" s="225"/>
      <c r="L320" s="231"/>
      <c r="M320" s="232"/>
      <c r="N320" s="233"/>
      <c r="O320" s="233"/>
      <c r="P320" s="233"/>
      <c r="Q320" s="233"/>
      <c r="R320" s="233"/>
      <c r="S320" s="233"/>
      <c r="T320" s="234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T320" s="235" t="s">
        <v>168</v>
      </c>
      <c r="AU320" s="235" t="s">
        <v>83</v>
      </c>
      <c r="AV320" s="12" t="s">
        <v>83</v>
      </c>
      <c r="AW320" s="12" t="s">
        <v>30</v>
      </c>
      <c r="AX320" s="12" t="s">
        <v>81</v>
      </c>
      <c r="AY320" s="235" t="s">
        <v>148</v>
      </c>
    </row>
    <row r="321" s="2" customFormat="1" ht="16.5" customHeight="1">
      <c r="A321" s="39"/>
      <c r="B321" s="40"/>
      <c r="C321" s="211" t="s">
        <v>372</v>
      </c>
      <c r="D321" s="211" t="s">
        <v>149</v>
      </c>
      <c r="E321" s="212" t="s">
        <v>1180</v>
      </c>
      <c r="F321" s="213" t="s">
        <v>1181</v>
      </c>
      <c r="G321" s="214" t="s">
        <v>159</v>
      </c>
      <c r="H321" s="215">
        <v>72</v>
      </c>
      <c r="I321" s="216"/>
      <c r="J321" s="217">
        <f>ROUND(I321*H321,2)</f>
        <v>0</v>
      </c>
      <c r="K321" s="213" t="s">
        <v>1019</v>
      </c>
      <c r="L321" s="45"/>
      <c r="M321" s="218" t="s">
        <v>1</v>
      </c>
      <c r="N321" s="219" t="s">
        <v>38</v>
      </c>
      <c r="O321" s="92"/>
      <c r="P321" s="220">
        <f>O321*H321</f>
        <v>0</v>
      </c>
      <c r="Q321" s="220">
        <v>0</v>
      </c>
      <c r="R321" s="220">
        <f>Q321*H321</f>
        <v>0</v>
      </c>
      <c r="S321" s="220">
        <v>0</v>
      </c>
      <c r="T321" s="22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2" t="s">
        <v>572</v>
      </c>
      <c r="AT321" s="222" t="s">
        <v>149</v>
      </c>
      <c r="AU321" s="222" t="s">
        <v>83</v>
      </c>
      <c r="AY321" s="18" t="s">
        <v>148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8" t="s">
        <v>81</v>
      </c>
      <c r="BK321" s="223">
        <f>ROUND(I321*H321,2)</f>
        <v>0</v>
      </c>
      <c r="BL321" s="18" t="s">
        <v>572</v>
      </c>
      <c r="BM321" s="222" t="s">
        <v>1182</v>
      </c>
    </row>
    <row r="322" s="2" customFormat="1">
      <c r="A322" s="39"/>
      <c r="B322" s="40"/>
      <c r="C322" s="41"/>
      <c r="D322" s="258" t="s">
        <v>264</v>
      </c>
      <c r="E322" s="41"/>
      <c r="F322" s="259" t="s">
        <v>1183</v>
      </c>
      <c r="G322" s="41"/>
      <c r="H322" s="41"/>
      <c r="I322" s="260"/>
      <c r="J322" s="41"/>
      <c r="K322" s="41"/>
      <c r="L322" s="45"/>
      <c r="M322" s="261"/>
      <c r="N322" s="262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264</v>
      </c>
      <c r="AU322" s="18" t="s">
        <v>83</v>
      </c>
    </row>
    <row r="323" s="15" customFormat="1">
      <c r="A323" s="15"/>
      <c r="B323" s="263"/>
      <c r="C323" s="264"/>
      <c r="D323" s="226" t="s">
        <v>168</v>
      </c>
      <c r="E323" s="265" t="s">
        <v>1</v>
      </c>
      <c r="F323" s="266" t="s">
        <v>1184</v>
      </c>
      <c r="G323" s="264"/>
      <c r="H323" s="265" t="s">
        <v>1</v>
      </c>
      <c r="I323" s="267"/>
      <c r="J323" s="264"/>
      <c r="K323" s="264"/>
      <c r="L323" s="268"/>
      <c r="M323" s="269"/>
      <c r="N323" s="270"/>
      <c r="O323" s="270"/>
      <c r="P323" s="270"/>
      <c r="Q323" s="270"/>
      <c r="R323" s="270"/>
      <c r="S323" s="270"/>
      <c r="T323" s="271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2" t="s">
        <v>168</v>
      </c>
      <c r="AU323" s="272" t="s">
        <v>83</v>
      </c>
      <c r="AV323" s="15" t="s">
        <v>81</v>
      </c>
      <c r="AW323" s="15" t="s">
        <v>30</v>
      </c>
      <c r="AX323" s="15" t="s">
        <v>73</v>
      </c>
      <c r="AY323" s="272" t="s">
        <v>148</v>
      </c>
    </row>
    <row r="324" s="12" customFormat="1">
      <c r="A324" s="12"/>
      <c r="B324" s="224"/>
      <c r="C324" s="225"/>
      <c r="D324" s="226" t="s">
        <v>168</v>
      </c>
      <c r="E324" s="227" t="s">
        <v>1</v>
      </c>
      <c r="F324" s="228" t="s">
        <v>1179</v>
      </c>
      <c r="G324" s="225"/>
      <c r="H324" s="229">
        <v>72</v>
      </c>
      <c r="I324" s="230"/>
      <c r="J324" s="225"/>
      <c r="K324" s="225"/>
      <c r="L324" s="231"/>
      <c r="M324" s="232"/>
      <c r="N324" s="233"/>
      <c r="O324" s="233"/>
      <c r="P324" s="233"/>
      <c r="Q324" s="233"/>
      <c r="R324" s="233"/>
      <c r="S324" s="233"/>
      <c r="T324" s="234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35" t="s">
        <v>168</v>
      </c>
      <c r="AU324" s="235" t="s">
        <v>83</v>
      </c>
      <c r="AV324" s="12" t="s">
        <v>83</v>
      </c>
      <c r="AW324" s="12" t="s">
        <v>30</v>
      </c>
      <c r="AX324" s="12" t="s">
        <v>81</v>
      </c>
      <c r="AY324" s="235" t="s">
        <v>148</v>
      </c>
    </row>
    <row r="325" s="2" customFormat="1" ht="16.5" customHeight="1">
      <c r="A325" s="39"/>
      <c r="B325" s="40"/>
      <c r="C325" s="211" t="s">
        <v>211</v>
      </c>
      <c r="D325" s="211" t="s">
        <v>149</v>
      </c>
      <c r="E325" s="212" t="s">
        <v>1185</v>
      </c>
      <c r="F325" s="213" t="s">
        <v>1186</v>
      </c>
      <c r="G325" s="214" t="s">
        <v>159</v>
      </c>
      <c r="H325" s="215">
        <v>23</v>
      </c>
      <c r="I325" s="216"/>
      <c r="J325" s="217">
        <f>ROUND(I325*H325,2)</f>
        <v>0</v>
      </c>
      <c r="K325" s="213" t="s">
        <v>1019</v>
      </c>
      <c r="L325" s="45"/>
      <c r="M325" s="218" t="s">
        <v>1</v>
      </c>
      <c r="N325" s="219" t="s">
        <v>38</v>
      </c>
      <c r="O325" s="92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22" t="s">
        <v>572</v>
      </c>
      <c r="AT325" s="222" t="s">
        <v>149</v>
      </c>
      <c r="AU325" s="222" t="s">
        <v>83</v>
      </c>
      <c r="AY325" s="18" t="s">
        <v>148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8" t="s">
        <v>81</v>
      </c>
      <c r="BK325" s="223">
        <f>ROUND(I325*H325,2)</f>
        <v>0</v>
      </c>
      <c r="BL325" s="18" t="s">
        <v>572</v>
      </c>
      <c r="BM325" s="222" t="s">
        <v>1187</v>
      </c>
    </row>
    <row r="326" s="2" customFormat="1">
      <c r="A326" s="39"/>
      <c r="B326" s="40"/>
      <c r="C326" s="41"/>
      <c r="D326" s="258" t="s">
        <v>264</v>
      </c>
      <c r="E326" s="41"/>
      <c r="F326" s="259" t="s">
        <v>1188</v>
      </c>
      <c r="G326" s="41"/>
      <c r="H326" s="41"/>
      <c r="I326" s="260"/>
      <c r="J326" s="41"/>
      <c r="K326" s="41"/>
      <c r="L326" s="45"/>
      <c r="M326" s="261"/>
      <c r="N326" s="262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264</v>
      </c>
      <c r="AU326" s="18" t="s">
        <v>83</v>
      </c>
    </row>
    <row r="327" s="15" customFormat="1">
      <c r="A327" s="15"/>
      <c r="B327" s="263"/>
      <c r="C327" s="264"/>
      <c r="D327" s="226" t="s">
        <v>168</v>
      </c>
      <c r="E327" s="265" t="s">
        <v>1</v>
      </c>
      <c r="F327" s="266" t="s">
        <v>1189</v>
      </c>
      <c r="G327" s="264"/>
      <c r="H327" s="265" t="s">
        <v>1</v>
      </c>
      <c r="I327" s="267"/>
      <c r="J327" s="264"/>
      <c r="K327" s="264"/>
      <c r="L327" s="268"/>
      <c r="M327" s="269"/>
      <c r="N327" s="270"/>
      <c r="O327" s="270"/>
      <c r="P327" s="270"/>
      <c r="Q327" s="270"/>
      <c r="R327" s="270"/>
      <c r="S327" s="270"/>
      <c r="T327" s="271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2" t="s">
        <v>168</v>
      </c>
      <c r="AU327" s="272" t="s">
        <v>83</v>
      </c>
      <c r="AV327" s="15" t="s">
        <v>81</v>
      </c>
      <c r="AW327" s="15" t="s">
        <v>30</v>
      </c>
      <c r="AX327" s="15" t="s">
        <v>73</v>
      </c>
      <c r="AY327" s="272" t="s">
        <v>148</v>
      </c>
    </row>
    <row r="328" s="12" customFormat="1">
      <c r="A328" s="12"/>
      <c r="B328" s="224"/>
      <c r="C328" s="225"/>
      <c r="D328" s="226" t="s">
        <v>168</v>
      </c>
      <c r="E328" s="227" t="s">
        <v>1</v>
      </c>
      <c r="F328" s="228" t="s">
        <v>1190</v>
      </c>
      <c r="G328" s="225"/>
      <c r="H328" s="229">
        <v>23</v>
      </c>
      <c r="I328" s="230"/>
      <c r="J328" s="225"/>
      <c r="K328" s="225"/>
      <c r="L328" s="231"/>
      <c r="M328" s="232"/>
      <c r="N328" s="233"/>
      <c r="O328" s="233"/>
      <c r="P328" s="233"/>
      <c r="Q328" s="233"/>
      <c r="R328" s="233"/>
      <c r="S328" s="233"/>
      <c r="T328" s="234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35" t="s">
        <v>168</v>
      </c>
      <c r="AU328" s="235" t="s">
        <v>83</v>
      </c>
      <c r="AV328" s="12" t="s">
        <v>83</v>
      </c>
      <c r="AW328" s="12" t="s">
        <v>30</v>
      </c>
      <c r="AX328" s="12" t="s">
        <v>81</v>
      </c>
      <c r="AY328" s="235" t="s">
        <v>148</v>
      </c>
    </row>
    <row r="329" s="2" customFormat="1" ht="16.5" customHeight="1">
      <c r="A329" s="39"/>
      <c r="B329" s="40"/>
      <c r="C329" s="211" t="s">
        <v>381</v>
      </c>
      <c r="D329" s="211" t="s">
        <v>149</v>
      </c>
      <c r="E329" s="212" t="s">
        <v>1191</v>
      </c>
      <c r="F329" s="213" t="s">
        <v>1192</v>
      </c>
      <c r="G329" s="214" t="s">
        <v>159</v>
      </c>
      <c r="H329" s="215">
        <v>24</v>
      </c>
      <c r="I329" s="216"/>
      <c r="J329" s="217">
        <f>ROUND(I329*H329,2)</f>
        <v>0</v>
      </c>
      <c r="K329" s="213" t="s">
        <v>1019</v>
      </c>
      <c r="L329" s="45"/>
      <c r="M329" s="218" t="s">
        <v>1</v>
      </c>
      <c r="N329" s="219" t="s">
        <v>38</v>
      </c>
      <c r="O329" s="92"/>
      <c r="P329" s="220">
        <f>O329*H329</f>
        <v>0</v>
      </c>
      <c r="Q329" s="220">
        <v>0</v>
      </c>
      <c r="R329" s="220">
        <f>Q329*H329</f>
        <v>0</v>
      </c>
      <c r="S329" s="220">
        <v>0</v>
      </c>
      <c r="T329" s="22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2" t="s">
        <v>572</v>
      </c>
      <c r="AT329" s="222" t="s">
        <v>149</v>
      </c>
      <c r="AU329" s="222" t="s">
        <v>83</v>
      </c>
      <c r="AY329" s="18" t="s">
        <v>148</v>
      </c>
      <c r="BE329" s="223">
        <f>IF(N329="základní",J329,0)</f>
        <v>0</v>
      </c>
      <c r="BF329" s="223">
        <f>IF(N329="snížená",J329,0)</f>
        <v>0</v>
      </c>
      <c r="BG329" s="223">
        <f>IF(N329="zákl. přenesená",J329,0)</f>
        <v>0</v>
      </c>
      <c r="BH329" s="223">
        <f>IF(N329="sníž. přenesená",J329,0)</f>
        <v>0</v>
      </c>
      <c r="BI329" s="223">
        <f>IF(N329="nulová",J329,0)</f>
        <v>0</v>
      </c>
      <c r="BJ329" s="18" t="s">
        <v>81</v>
      </c>
      <c r="BK329" s="223">
        <f>ROUND(I329*H329,2)</f>
        <v>0</v>
      </c>
      <c r="BL329" s="18" t="s">
        <v>572</v>
      </c>
      <c r="BM329" s="222" t="s">
        <v>1193</v>
      </c>
    </row>
    <row r="330" s="2" customFormat="1">
      <c r="A330" s="39"/>
      <c r="B330" s="40"/>
      <c r="C330" s="41"/>
      <c r="D330" s="258" t="s">
        <v>264</v>
      </c>
      <c r="E330" s="41"/>
      <c r="F330" s="259" t="s">
        <v>1194</v>
      </c>
      <c r="G330" s="41"/>
      <c r="H330" s="41"/>
      <c r="I330" s="260"/>
      <c r="J330" s="41"/>
      <c r="K330" s="41"/>
      <c r="L330" s="45"/>
      <c r="M330" s="261"/>
      <c r="N330" s="262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264</v>
      </c>
      <c r="AU330" s="18" t="s">
        <v>83</v>
      </c>
    </row>
    <row r="331" s="15" customFormat="1">
      <c r="A331" s="15"/>
      <c r="B331" s="263"/>
      <c r="C331" s="264"/>
      <c r="D331" s="226" t="s">
        <v>168</v>
      </c>
      <c r="E331" s="265" t="s">
        <v>1</v>
      </c>
      <c r="F331" s="266" t="s">
        <v>1195</v>
      </c>
      <c r="G331" s="264"/>
      <c r="H331" s="265" t="s">
        <v>1</v>
      </c>
      <c r="I331" s="267"/>
      <c r="J331" s="264"/>
      <c r="K331" s="264"/>
      <c r="L331" s="268"/>
      <c r="M331" s="269"/>
      <c r="N331" s="270"/>
      <c r="O331" s="270"/>
      <c r="P331" s="270"/>
      <c r="Q331" s="270"/>
      <c r="R331" s="270"/>
      <c r="S331" s="270"/>
      <c r="T331" s="271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2" t="s">
        <v>168</v>
      </c>
      <c r="AU331" s="272" t="s">
        <v>83</v>
      </c>
      <c r="AV331" s="15" t="s">
        <v>81</v>
      </c>
      <c r="AW331" s="15" t="s">
        <v>30</v>
      </c>
      <c r="AX331" s="15" t="s">
        <v>73</v>
      </c>
      <c r="AY331" s="272" t="s">
        <v>148</v>
      </c>
    </row>
    <row r="332" s="12" customFormat="1">
      <c r="A332" s="12"/>
      <c r="B332" s="224"/>
      <c r="C332" s="225"/>
      <c r="D332" s="226" t="s">
        <v>168</v>
      </c>
      <c r="E332" s="227" t="s">
        <v>1</v>
      </c>
      <c r="F332" s="228" t="s">
        <v>1196</v>
      </c>
      <c r="G332" s="225"/>
      <c r="H332" s="229">
        <v>24</v>
      </c>
      <c r="I332" s="230"/>
      <c r="J332" s="225"/>
      <c r="K332" s="225"/>
      <c r="L332" s="231"/>
      <c r="M332" s="232"/>
      <c r="N332" s="233"/>
      <c r="O332" s="233"/>
      <c r="P332" s="233"/>
      <c r="Q332" s="233"/>
      <c r="R332" s="233"/>
      <c r="S332" s="233"/>
      <c r="T332" s="234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35" t="s">
        <v>168</v>
      </c>
      <c r="AU332" s="235" t="s">
        <v>83</v>
      </c>
      <c r="AV332" s="12" t="s">
        <v>83</v>
      </c>
      <c r="AW332" s="12" t="s">
        <v>30</v>
      </c>
      <c r="AX332" s="12" t="s">
        <v>73</v>
      </c>
      <c r="AY332" s="235" t="s">
        <v>148</v>
      </c>
    </row>
    <row r="333" s="13" customFormat="1">
      <c r="A333" s="13"/>
      <c r="B333" s="236"/>
      <c r="C333" s="237"/>
      <c r="D333" s="226" t="s">
        <v>168</v>
      </c>
      <c r="E333" s="238" t="s">
        <v>1</v>
      </c>
      <c r="F333" s="239" t="s">
        <v>170</v>
      </c>
      <c r="G333" s="237"/>
      <c r="H333" s="240">
        <v>24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168</v>
      </c>
      <c r="AU333" s="246" t="s">
        <v>83</v>
      </c>
      <c r="AV333" s="13" t="s">
        <v>153</v>
      </c>
      <c r="AW333" s="13" t="s">
        <v>30</v>
      </c>
      <c r="AX333" s="13" t="s">
        <v>81</v>
      </c>
      <c r="AY333" s="246" t="s">
        <v>148</v>
      </c>
    </row>
    <row r="334" s="2" customFormat="1" ht="16.5" customHeight="1">
      <c r="A334" s="39"/>
      <c r="B334" s="40"/>
      <c r="C334" s="211" t="s">
        <v>215</v>
      </c>
      <c r="D334" s="211" t="s">
        <v>149</v>
      </c>
      <c r="E334" s="212" t="s">
        <v>1197</v>
      </c>
      <c r="F334" s="213" t="s">
        <v>1198</v>
      </c>
      <c r="G334" s="214" t="s">
        <v>159</v>
      </c>
      <c r="H334" s="215">
        <v>24</v>
      </c>
      <c r="I334" s="216"/>
      <c r="J334" s="217">
        <f>ROUND(I334*H334,2)</f>
        <v>0</v>
      </c>
      <c r="K334" s="213" t="s">
        <v>1019</v>
      </c>
      <c r="L334" s="45"/>
      <c r="M334" s="218" t="s">
        <v>1</v>
      </c>
      <c r="N334" s="219" t="s">
        <v>38</v>
      </c>
      <c r="O334" s="92"/>
      <c r="P334" s="220">
        <f>O334*H334</f>
        <v>0</v>
      </c>
      <c r="Q334" s="220">
        <v>0</v>
      </c>
      <c r="R334" s="220">
        <f>Q334*H334</f>
        <v>0</v>
      </c>
      <c r="S334" s="220">
        <v>0</v>
      </c>
      <c r="T334" s="22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2" t="s">
        <v>572</v>
      </c>
      <c r="AT334" s="222" t="s">
        <v>149</v>
      </c>
      <c r="AU334" s="222" t="s">
        <v>83</v>
      </c>
      <c r="AY334" s="18" t="s">
        <v>148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8" t="s">
        <v>81</v>
      </c>
      <c r="BK334" s="223">
        <f>ROUND(I334*H334,2)</f>
        <v>0</v>
      </c>
      <c r="BL334" s="18" t="s">
        <v>572</v>
      </c>
      <c r="BM334" s="222" t="s">
        <v>1199</v>
      </c>
    </row>
    <row r="335" s="2" customFormat="1">
      <c r="A335" s="39"/>
      <c r="B335" s="40"/>
      <c r="C335" s="41"/>
      <c r="D335" s="258" t="s">
        <v>264</v>
      </c>
      <c r="E335" s="41"/>
      <c r="F335" s="259" t="s">
        <v>1200</v>
      </c>
      <c r="G335" s="41"/>
      <c r="H335" s="41"/>
      <c r="I335" s="260"/>
      <c r="J335" s="41"/>
      <c r="K335" s="41"/>
      <c r="L335" s="45"/>
      <c r="M335" s="261"/>
      <c r="N335" s="262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264</v>
      </c>
      <c r="AU335" s="18" t="s">
        <v>83</v>
      </c>
    </row>
    <row r="336" s="15" customFormat="1">
      <c r="A336" s="15"/>
      <c r="B336" s="263"/>
      <c r="C336" s="264"/>
      <c r="D336" s="226" t="s">
        <v>168</v>
      </c>
      <c r="E336" s="265" t="s">
        <v>1</v>
      </c>
      <c r="F336" s="266" t="s">
        <v>1195</v>
      </c>
      <c r="G336" s="264"/>
      <c r="H336" s="265" t="s">
        <v>1</v>
      </c>
      <c r="I336" s="267"/>
      <c r="J336" s="264"/>
      <c r="K336" s="264"/>
      <c r="L336" s="268"/>
      <c r="M336" s="269"/>
      <c r="N336" s="270"/>
      <c r="O336" s="270"/>
      <c r="P336" s="270"/>
      <c r="Q336" s="270"/>
      <c r="R336" s="270"/>
      <c r="S336" s="270"/>
      <c r="T336" s="27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2" t="s">
        <v>168</v>
      </c>
      <c r="AU336" s="272" t="s">
        <v>83</v>
      </c>
      <c r="AV336" s="15" t="s">
        <v>81</v>
      </c>
      <c r="AW336" s="15" t="s">
        <v>30</v>
      </c>
      <c r="AX336" s="15" t="s">
        <v>73</v>
      </c>
      <c r="AY336" s="272" t="s">
        <v>148</v>
      </c>
    </row>
    <row r="337" s="12" customFormat="1">
      <c r="A337" s="12"/>
      <c r="B337" s="224"/>
      <c r="C337" s="225"/>
      <c r="D337" s="226" t="s">
        <v>168</v>
      </c>
      <c r="E337" s="227" t="s">
        <v>1</v>
      </c>
      <c r="F337" s="228" t="s">
        <v>1196</v>
      </c>
      <c r="G337" s="225"/>
      <c r="H337" s="229">
        <v>24</v>
      </c>
      <c r="I337" s="230"/>
      <c r="J337" s="225"/>
      <c r="K337" s="225"/>
      <c r="L337" s="231"/>
      <c r="M337" s="232"/>
      <c r="N337" s="233"/>
      <c r="O337" s="233"/>
      <c r="P337" s="233"/>
      <c r="Q337" s="233"/>
      <c r="R337" s="233"/>
      <c r="S337" s="233"/>
      <c r="T337" s="234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35" t="s">
        <v>168</v>
      </c>
      <c r="AU337" s="235" t="s">
        <v>83</v>
      </c>
      <c r="AV337" s="12" t="s">
        <v>83</v>
      </c>
      <c r="AW337" s="12" t="s">
        <v>30</v>
      </c>
      <c r="AX337" s="12" t="s">
        <v>73</v>
      </c>
      <c r="AY337" s="235" t="s">
        <v>148</v>
      </c>
    </row>
    <row r="338" s="13" customFormat="1">
      <c r="A338" s="13"/>
      <c r="B338" s="236"/>
      <c r="C338" s="237"/>
      <c r="D338" s="226" t="s">
        <v>168</v>
      </c>
      <c r="E338" s="238" t="s">
        <v>1</v>
      </c>
      <c r="F338" s="239" t="s">
        <v>170</v>
      </c>
      <c r="G338" s="237"/>
      <c r="H338" s="240">
        <v>24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168</v>
      </c>
      <c r="AU338" s="246" t="s">
        <v>83</v>
      </c>
      <c r="AV338" s="13" t="s">
        <v>153</v>
      </c>
      <c r="AW338" s="13" t="s">
        <v>30</v>
      </c>
      <c r="AX338" s="13" t="s">
        <v>81</v>
      </c>
      <c r="AY338" s="246" t="s">
        <v>148</v>
      </c>
    </row>
    <row r="339" s="2" customFormat="1" ht="33" customHeight="1">
      <c r="A339" s="39"/>
      <c r="B339" s="40"/>
      <c r="C339" s="211" t="s">
        <v>389</v>
      </c>
      <c r="D339" s="211" t="s">
        <v>149</v>
      </c>
      <c r="E339" s="212" t="s">
        <v>1201</v>
      </c>
      <c r="F339" s="213" t="s">
        <v>1202</v>
      </c>
      <c r="G339" s="214" t="s">
        <v>406</v>
      </c>
      <c r="H339" s="215">
        <v>120</v>
      </c>
      <c r="I339" s="216"/>
      <c r="J339" s="217">
        <f>ROUND(I339*H339,2)</f>
        <v>0</v>
      </c>
      <c r="K339" s="213" t="s">
        <v>1019</v>
      </c>
      <c r="L339" s="45"/>
      <c r="M339" s="218" t="s">
        <v>1</v>
      </c>
      <c r="N339" s="219" t="s">
        <v>38</v>
      </c>
      <c r="O339" s="92"/>
      <c r="P339" s="220">
        <f>O339*H339</f>
        <v>0</v>
      </c>
      <c r="Q339" s="220">
        <v>0</v>
      </c>
      <c r="R339" s="220">
        <f>Q339*H339</f>
        <v>0</v>
      </c>
      <c r="S339" s="220">
        <v>0.00012</v>
      </c>
      <c r="T339" s="221">
        <f>S339*H339</f>
        <v>0.0144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2" t="s">
        <v>572</v>
      </c>
      <c r="AT339" s="222" t="s">
        <v>149</v>
      </c>
      <c r="AU339" s="222" t="s">
        <v>83</v>
      </c>
      <c r="AY339" s="18" t="s">
        <v>148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8" t="s">
        <v>81</v>
      </c>
      <c r="BK339" s="223">
        <f>ROUND(I339*H339,2)</f>
        <v>0</v>
      </c>
      <c r="BL339" s="18" t="s">
        <v>572</v>
      </c>
      <c r="BM339" s="222" t="s">
        <v>1203</v>
      </c>
    </row>
    <row r="340" s="2" customFormat="1">
      <c r="A340" s="39"/>
      <c r="B340" s="40"/>
      <c r="C340" s="41"/>
      <c r="D340" s="258" t="s">
        <v>264</v>
      </c>
      <c r="E340" s="41"/>
      <c r="F340" s="259" t="s">
        <v>1204</v>
      </c>
      <c r="G340" s="41"/>
      <c r="H340" s="41"/>
      <c r="I340" s="260"/>
      <c r="J340" s="41"/>
      <c r="K340" s="41"/>
      <c r="L340" s="45"/>
      <c r="M340" s="261"/>
      <c r="N340" s="262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264</v>
      </c>
      <c r="AU340" s="18" t="s">
        <v>83</v>
      </c>
    </row>
    <row r="341" s="15" customFormat="1">
      <c r="A341" s="15"/>
      <c r="B341" s="263"/>
      <c r="C341" s="264"/>
      <c r="D341" s="226" t="s">
        <v>168</v>
      </c>
      <c r="E341" s="265" t="s">
        <v>1</v>
      </c>
      <c r="F341" s="266" t="s">
        <v>1205</v>
      </c>
      <c r="G341" s="264"/>
      <c r="H341" s="265" t="s">
        <v>1</v>
      </c>
      <c r="I341" s="267"/>
      <c r="J341" s="264"/>
      <c r="K341" s="264"/>
      <c r="L341" s="268"/>
      <c r="M341" s="269"/>
      <c r="N341" s="270"/>
      <c r="O341" s="270"/>
      <c r="P341" s="270"/>
      <c r="Q341" s="270"/>
      <c r="R341" s="270"/>
      <c r="S341" s="270"/>
      <c r="T341" s="271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2" t="s">
        <v>168</v>
      </c>
      <c r="AU341" s="272" t="s">
        <v>83</v>
      </c>
      <c r="AV341" s="15" t="s">
        <v>81</v>
      </c>
      <c r="AW341" s="15" t="s">
        <v>30</v>
      </c>
      <c r="AX341" s="15" t="s">
        <v>73</v>
      </c>
      <c r="AY341" s="272" t="s">
        <v>148</v>
      </c>
    </row>
    <row r="342" s="15" customFormat="1">
      <c r="A342" s="15"/>
      <c r="B342" s="263"/>
      <c r="C342" s="264"/>
      <c r="D342" s="226" t="s">
        <v>168</v>
      </c>
      <c r="E342" s="265" t="s">
        <v>1</v>
      </c>
      <c r="F342" s="266" t="s">
        <v>1206</v>
      </c>
      <c r="G342" s="264"/>
      <c r="H342" s="265" t="s">
        <v>1</v>
      </c>
      <c r="I342" s="267"/>
      <c r="J342" s="264"/>
      <c r="K342" s="264"/>
      <c r="L342" s="268"/>
      <c r="M342" s="269"/>
      <c r="N342" s="270"/>
      <c r="O342" s="270"/>
      <c r="P342" s="270"/>
      <c r="Q342" s="270"/>
      <c r="R342" s="270"/>
      <c r="S342" s="270"/>
      <c r="T342" s="271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2" t="s">
        <v>168</v>
      </c>
      <c r="AU342" s="272" t="s">
        <v>83</v>
      </c>
      <c r="AV342" s="15" t="s">
        <v>81</v>
      </c>
      <c r="AW342" s="15" t="s">
        <v>30</v>
      </c>
      <c r="AX342" s="15" t="s">
        <v>73</v>
      </c>
      <c r="AY342" s="272" t="s">
        <v>148</v>
      </c>
    </row>
    <row r="343" s="12" customFormat="1">
      <c r="A343" s="12"/>
      <c r="B343" s="224"/>
      <c r="C343" s="225"/>
      <c r="D343" s="226" t="s">
        <v>168</v>
      </c>
      <c r="E343" s="227" t="s">
        <v>1</v>
      </c>
      <c r="F343" s="228" t="s">
        <v>1207</v>
      </c>
      <c r="G343" s="225"/>
      <c r="H343" s="229">
        <v>120</v>
      </c>
      <c r="I343" s="230"/>
      <c r="J343" s="225"/>
      <c r="K343" s="225"/>
      <c r="L343" s="231"/>
      <c r="M343" s="232"/>
      <c r="N343" s="233"/>
      <c r="O343" s="233"/>
      <c r="P343" s="233"/>
      <c r="Q343" s="233"/>
      <c r="R343" s="233"/>
      <c r="S343" s="233"/>
      <c r="T343" s="234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35" t="s">
        <v>168</v>
      </c>
      <c r="AU343" s="235" t="s">
        <v>83</v>
      </c>
      <c r="AV343" s="12" t="s">
        <v>83</v>
      </c>
      <c r="AW343" s="12" t="s">
        <v>30</v>
      </c>
      <c r="AX343" s="12" t="s">
        <v>73</v>
      </c>
      <c r="AY343" s="235" t="s">
        <v>148</v>
      </c>
    </row>
    <row r="344" s="13" customFormat="1">
      <c r="A344" s="13"/>
      <c r="B344" s="236"/>
      <c r="C344" s="237"/>
      <c r="D344" s="226" t="s">
        <v>168</v>
      </c>
      <c r="E344" s="238" t="s">
        <v>1</v>
      </c>
      <c r="F344" s="239" t="s">
        <v>170</v>
      </c>
      <c r="G344" s="237"/>
      <c r="H344" s="240">
        <v>120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168</v>
      </c>
      <c r="AU344" s="246" t="s">
        <v>83</v>
      </c>
      <c r="AV344" s="13" t="s">
        <v>153</v>
      </c>
      <c r="AW344" s="13" t="s">
        <v>30</v>
      </c>
      <c r="AX344" s="13" t="s">
        <v>81</v>
      </c>
      <c r="AY344" s="246" t="s">
        <v>148</v>
      </c>
    </row>
    <row r="345" s="11" customFormat="1" ht="22.8" customHeight="1">
      <c r="A345" s="11"/>
      <c r="B345" s="197"/>
      <c r="C345" s="198"/>
      <c r="D345" s="199" t="s">
        <v>72</v>
      </c>
      <c r="E345" s="283" t="s">
        <v>1208</v>
      </c>
      <c r="F345" s="283" t="s">
        <v>201</v>
      </c>
      <c r="G345" s="198"/>
      <c r="H345" s="198"/>
      <c r="I345" s="201"/>
      <c r="J345" s="284">
        <f>BK345</f>
        <v>0</v>
      </c>
      <c r="K345" s="198"/>
      <c r="L345" s="203"/>
      <c r="M345" s="204"/>
      <c r="N345" s="205"/>
      <c r="O345" s="205"/>
      <c r="P345" s="206">
        <f>SUM(P346:P568)</f>
        <v>0</v>
      </c>
      <c r="Q345" s="205"/>
      <c r="R345" s="206">
        <f>SUM(R346:R568)</f>
        <v>4.9689576000000013</v>
      </c>
      <c r="S345" s="205"/>
      <c r="T345" s="207">
        <f>SUM(T346:T568)</f>
        <v>0</v>
      </c>
      <c r="U345" s="11"/>
      <c r="V345" s="11"/>
      <c r="W345" s="11"/>
      <c r="X345" s="11"/>
      <c r="Y345" s="11"/>
      <c r="Z345" s="11"/>
      <c r="AA345" s="11"/>
      <c r="AB345" s="11"/>
      <c r="AC345" s="11"/>
      <c r="AD345" s="11"/>
      <c r="AE345" s="11"/>
      <c r="AR345" s="208" t="s">
        <v>156</v>
      </c>
      <c r="AT345" s="209" t="s">
        <v>72</v>
      </c>
      <c r="AU345" s="209" t="s">
        <v>81</v>
      </c>
      <c r="AY345" s="208" t="s">
        <v>148</v>
      </c>
      <c r="BK345" s="210">
        <f>SUM(BK346:BK568)</f>
        <v>0</v>
      </c>
    </row>
    <row r="346" s="2" customFormat="1" ht="16.5" customHeight="1">
      <c r="A346" s="39"/>
      <c r="B346" s="40"/>
      <c r="C346" s="211" t="s">
        <v>220</v>
      </c>
      <c r="D346" s="211" t="s">
        <v>149</v>
      </c>
      <c r="E346" s="212" t="s">
        <v>1209</v>
      </c>
      <c r="F346" s="213" t="s">
        <v>1210</v>
      </c>
      <c r="G346" s="214" t="s">
        <v>152</v>
      </c>
      <c r="H346" s="215">
        <v>15.786</v>
      </c>
      <c r="I346" s="216"/>
      <c r="J346" s="217">
        <f>ROUND(I346*H346,2)</f>
        <v>0</v>
      </c>
      <c r="K346" s="213" t="s">
        <v>1019</v>
      </c>
      <c r="L346" s="45"/>
      <c r="M346" s="218" t="s">
        <v>1</v>
      </c>
      <c r="N346" s="219" t="s">
        <v>38</v>
      </c>
      <c r="O346" s="92"/>
      <c r="P346" s="220">
        <f>O346*H346</f>
        <v>0</v>
      </c>
      <c r="Q346" s="220">
        <v>0</v>
      </c>
      <c r="R346" s="220">
        <f>Q346*H346</f>
        <v>0</v>
      </c>
      <c r="S346" s="220">
        <v>0</v>
      </c>
      <c r="T346" s="22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22" t="s">
        <v>572</v>
      </c>
      <c r="AT346" s="222" t="s">
        <v>149</v>
      </c>
      <c r="AU346" s="222" t="s">
        <v>83</v>
      </c>
      <c r="AY346" s="18" t="s">
        <v>148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8" t="s">
        <v>81</v>
      </c>
      <c r="BK346" s="223">
        <f>ROUND(I346*H346,2)</f>
        <v>0</v>
      </c>
      <c r="BL346" s="18" t="s">
        <v>572</v>
      </c>
      <c r="BM346" s="222" t="s">
        <v>1211</v>
      </c>
    </row>
    <row r="347" s="2" customFormat="1">
      <c r="A347" s="39"/>
      <c r="B347" s="40"/>
      <c r="C347" s="41"/>
      <c r="D347" s="258" t="s">
        <v>264</v>
      </c>
      <c r="E347" s="41"/>
      <c r="F347" s="259" t="s">
        <v>1212</v>
      </c>
      <c r="G347" s="41"/>
      <c r="H347" s="41"/>
      <c r="I347" s="260"/>
      <c r="J347" s="41"/>
      <c r="K347" s="41"/>
      <c r="L347" s="45"/>
      <c r="M347" s="261"/>
      <c r="N347" s="262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264</v>
      </c>
      <c r="AU347" s="18" t="s">
        <v>83</v>
      </c>
    </row>
    <row r="348" s="15" customFormat="1">
      <c r="A348" s="15"/>
      <c r="B348" s="263"/>
      <c r="C348" s="264"/>
      <c r="D348" s="226" t="s">
        <v>168</v>
      </c>
      <c r="E348" s="265" t="s">
        <v>1</v>
      </c>
      <c r="F348" s="266" t="s">
        <v>1022</v>
      </c>
      <c r="G348" s="264"/>
      <c r="H348" s="265" t="s">
        <v>1</v>
      </c>
      <c r="I348" s="267"/>
      <c r="J348" s="264"/>
      <c r="K348" s="264"/>
      <c r="L348" s="268"/>
      <c r="M348" s="269"/>
      <c r="N348" s="270"/>
      <c r="O348" s="270"/>
      <c r="P348" s="270"/>
      <c r="Q348" s="270"/>
      <c r="R348" s="270"/>
      <c r="S348" s="270"/>
      <c r="T348" s="271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2" t="s">
        <v>168</v>
      </c>
      <c r="AU348" s="272" t="s">
        <v>83</v>
      </c>
      <c r="AV348" s="15" t="s">
        <v>81</v>
      </c>
      <c r="AW348" s="15" t="s">
        <v>30</v>
      </c>
      <c r="AX348" s="15" t="s">
        <v>73</v>
      </c>
      <c r="AY348" s="272" t="s">
        <v>148</v>
      </c>
    </row>
    <row r="349" s="12" customFormat="1">
      <c r="A349" s="12"/>
      <c r="B349" s="224"/>
      <c r="C349" s="225"/>
      <c r="D349" s="226" t="s">
        <v>168</v>
      </c>
      <c r="E349" s="227" t="s">
        <v>1</v>
      </c>
      <c r="F349" s="228" t="s">
        <v>7</v>
      </c>
      <c r="G349" s="225"/>
      <c r="H349" s="229">
        <v>21</v>
      </c>
      <c r="I349" s="230"/>
      <c r="J349" s="225"/>
      <c r="K349" s="225"/>
      <c r="L349" s="231"/>
      <c r="M349" s="232"/>
      <c r="N349" s="233"/>
      <c r="O349" s="233"/>
      <c r="P349" s="233"/>
      <c r="Q349" s="233"/>
      <c r="R349" s="233"/>
      <c r="S349" s="233"/>
      <c r="T349" s="234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T349" s="235" t="s">
        <v>168</v>
      </c>
      <c r="AU349" s="235" t="s">
        <v>83</v>
      </c>
      <c r="AV349" s="12" t="s">
        <v>83</v>
      </c>
      <c r="AW349" s="12" t="s">
        <v>30</v>
      </c>
      <c r="AX349" s="12" t="s">
        <v>73</v>
      </c>
      <c r="AY349" s="235" t="s">
        <v>148</v>
      </c>
    </row>
    <row r="350" s="15" customFormat="1">
      <c r="A350" s="15"/>
      <c r="B350" s="263"/>
      <c r="C350" s="264"/>
      <c r="D350" s="226" t="s">
        <v>168</v>
      </c>
      <c r="E350" s="265" t="s">
        <v>1</v>
      </c>
      <c r="F350" s="266" t="s">
        <v>1024</v>
      </c>
      <c r="G350" s="264"/>
      <c r="H350" s="265" t="s">
        <v>1</v>
      </c>
      <c r="I350" s="267"/>
      <c r="J350" s="264"/>
      <c r="K350" s="264"/>
      <c r="L350" s="268"/>
      <c r="M350" s="269"/>
      <c r="N350" s="270"/>
      <c r="O350" s="270"/>
      <c r="P350" s="270"/>
      <c r="Q350" s="270"/>
      <c r="R350" s="270"/>
      <c r="S350" s="270"/>
      <c r="T350" s="271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2" t="s">
        <v>168</v>
      </c>
      <c r="AU350" s="272" t="s">
        <v>83</v>
      </c>
      <c r="AV350" s="15" t="s">
        <v>81</v>
      </c>
      <c r="AW350" s="15" t="s">
        <v>30</v>
      </c>
      <c r="AX350" s="15" t="s">
        <v>73</v>
      </c>
      <c r="AY350" s="272" t="s">
        <v>148</v>
      </c>
    </row>
    <row r="351" s="12" customFormat="1">
      <c r="A351" s="12"/>
      <c r="B351" s="224"/>
      <c r="C351" s="225"/>
      <c r="D351" s="226" t="s">
        <v>168</v>
      </c>
      <c r="E351" s="227" t="s">
        <v>1</v>
      </c>
      <c r="F351" s="228" t="s">
        <v>156</v>
      </c>
      <c r="G351" s="225"/>
      <c r="H351" s="229">
        <v>3</v>
      </c>
      <c r="I351" s="230"/>
      <c r="J351" s="225"/>
      <c r="K351" s="225"/>
      <c r="L351" s="231"/>
      <c r="M351" s="232"/>
      <c r="N351" s="233"/>
      <c r="O351" s="233"/>
      <c r="P351" s="233"/>
      <c r="Q351" s="233"/>
      <c r="R351" s="233"/>
      <c r="S351" s="233"/>
      <c r="T351" s="234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235" t="s">
        <v>168</v>
      </c>
      <c r="AU351" s="235" t="s">
        <v>83</v>
      </c>
      <c r="AV351" s="12" t="s">
        <v>83</v>
      </c>
      <c r="AW351" s="12" t="s">
        <v>30</v>
      </c>
      <c r="AX351" s="12" t="s">
        <v>73</v>
      </c>
      <c r="AY351" s="235" t="s">
        <v>148</v>
      </c>
    </row>
    <row r="352" s="15" customFormat="1">
      <c r="A352" s="15"/>
      <c r="B352" s="263"/>
      <c r="C352" s="264"/>
      <c r="D352" s="226" t="s">
        <v>168</v>
      </c>
      <c r="E352" s="265" t="s">
        <v>1</v>
      </c>
      <c r="F352" s="266" t="s">
        <v>1055</v>
      </c>
      <c r="G352" s="264"/>
      <c r="H352" s="265" t="s">
        <v>1</v>
      </c>
      <c r="I352" s="267"/>
      <c r="J352" s="264"/>
      <c r="K352" s="264"/>
      <c r="L352" s="268"/>
      <c r="M352" s="269"/>
      <c r="N352" s="270"/>
      <c r="O352" s="270"/>
      <c r="P352" s="270"/>
      <c r="Q352" s="270"/>
      <c r="R352" s="270"/>
      <c r="S352" s="270"/>
      <c r="T352" s="27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2" t="s">
        <v>168</v>
      </c>
      <c r="AU352" s="272" t="s">
        <v>83</v>
      </c>
      <c r="AV352" s="15" t="s">
        <v>81</v>
      </c>
      <c r="AW352" s="15" t="s">
        <v>30</v>
      </c>
      <c r="AX352" s="15" t="s">
        <v>73</v>
      </c>
      <c r="AY352" s="272" t="s">
        <v>148</v>
      </c>
    </row>
    <row r="353" s="12" customFormat="1">
      <c r="A353" s="12"/>
      <c r="B353" s="224"/>
      <c r="C353" s="225"/>
      <c r="D353" s="226" t="s">
        <v>168</v>
      </c>
      <c r="E353" s="227" t="s">
        <v>1</v>
      </c>
      <c r="F353" s="228" t="s">
        <v>156</v>
      </c>
      <c r="G353" s="225"/>
      <c r="H353" s="229">
        <v>3</v>
      </c>
      <c r="I353" s="230"/>
      <c r="J353" s="225"/>
      <c r="K353" s="225"/>
      <c r="L353" s="231"/>
      <c r="M353" s="232"/>
      <c r="N353" s="233"/>
      <c r="O353" s="233"/>
      <c r="P353" s="233"/>
      <c r="Q353" s="233"/>
      <c r="R353" s="233"/>
      <c r="S353" s="233"/>
      <c r="T353" s="234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35" t="s">
        <v>168</v>
      </c>
      <c r="AU353" s="235" t="s">
        <v>83</v>
      </c>
      <c r="AV353" s="12" t="s">
        <v>83</v>
      </c>
      <c r="AW353" s="12" t="s">
        <v>30</v>
      </c>
      <c r="AX353" s="12" t="s">
        <v>73</v>
      </c>
      <c r="AY353" s="235" t="s">
        <v>148</v>
      </c>
    </row>
    <row r="354" s="16" customFormat="1">
      <c r="A354" s="16"/>
      <c r="B354" s="292"/>
      <c r="C354" s="293"/>
      <c r="D354" s="226" t="s">
        <v>168</v>
      </c>
      <c r="E354" s="294" t="s">
        <v>1</v>
      </c>
      <c r="F354" s="295" t="s">
        <v>781</v>
      </c>
      <c r="G354" s="293"/>
      <c r="H354" s="296">
        <v>27</v>
      </c>
      <c r="I354" s="297"/>
      <c r="J354" s="293"/>
      <c r="K354" s="293"/>
      <c r="L354" s="298"/>
      <c r="M354" s="299"/>
      <c r="N354" s="300"/>
      <c r="O354" s="300"/>
      <c r="P354" s="300"/>
      <c r="Q354" s="300"/>
      <c r="R354" s="300"/>
      <c r="S354" s="300"/>
      <c r="T354" s="301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302" t="s">
        <v>168</v>
      </c>
      <c r="AU354" s="302" t="s">
        <v>83</v>
      </c>
      <c r="AV354" s="16" t="s">
        <v>156</v>
      </c>
      <c r="AW354" s="16" t="s">
        <v>30</v>
      </c>
      <c r="AX354" s="16" t="s">
        <v>73</v>
      </c>
      <c r="AY354" s="302" t="s">
        <v>148</v>
      </c>
    </row>
    <row r="355" s="15" customFormat="1">
      <c r="A355" s="15"/>
      <c r="B355" s="263"/>
      <c r="C355" s="264"/>
      <c r="D355" s="226" t="s">
        <v>168</v>
      </c>
      <c r="E355" s="265" t="s">
        <v>1</v>
      </c>
      <c r="F355" s="266" t="s">
        <v>1213</v>
      </c>
      <c r="G355" s="264"/>
      <c r="H355" s="265" t="s">
        <v>1</v>
      </c>
      <c r="I355" s="267"/>
      <c r="J355" s="264"/>
      <c r="K355" s="264"/>
      <c r="L355" s="268"/>
      <c r="M355" s="269"/>
      <c r="N355" s="270"/>
      <c r="O355" s="270"/>
      <c r="P355" s="270"/>
      <c r="Q355" s="270"/>
      <c r="R355" s="270"/>
      <c r="S355" s="270"/>
      <c r="T355" s="271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2" t="s">
        <v>168</v>
      </c>
      <c r="AU355" s="272" t="s">
        <v>83</v>
      </c>
      <c r="AV355" s="15" t="s">
        <v>81</v>
      </c>
      <c r="AW355" s="15" t="s">
        <v>30</v>
      </c>
      <c r="AX355" s="15" t="s">
        <v>73</v>
      </c>
      <c r="AY355" s="272" t="s">
        <v>148</v>
      </c>
    </row>
    <row r="356" s="12" customFormat="1">
      <c r="A356" s="12"/>
      <c r="B356" s="224"/>
      <c r="C356" s="225"/>
      <c r="D356" s="226" t="s">
        <v>168</v>
      </c>
      <c r="E356" s="227" t="s">
        <v>1</v>
      </c>
      <c r="F356" s="228" t="s">
        <v>1214</v>
      </c>
      <c r="G356" s="225"/>
      <c r="H356" s="229">
        <v>15.786</v>
      </c>
      <c r="I356" s="230"/>
      <c r="J356" s="225"/>
      <c r="K356" s="225"/>
      <c r="L356" s="231"/>
      <c r="M356" s="232"/>
      <c r="N356" s="233"/>
      <c r="O356" s="233"/>
      <c r="P356" s="233"/>
      <c r="Q356" s="233"/>
      <c r="R356" s="233"/>
      <c r="S356" s="233"/>
      <c r="T356" s="234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T356" s="235" t="s">
        <v>168</v>
      </c>
      <c r="AU356" s="235" t="s">
        <v>83</v>
      </c>
      <c r="AV356" s="12" t="s">
        <v>83</v>
      </c>
      <c r="AW356" s="12" t="s">
        <v>30</v>
      </c>
      <c r="AX356" s="12" t="s">
        <v>81</v>
      </c>
      <c r="AY356" s="235" t="s">
        <v>148</v>
      </c>
    </row>
    <row r="357" s="2" customFormat="1" ht="16.5" customHeight="1">
      <c r="A357" s="39"/>
      <c r="B357" s="40"/>
      <c r="C357" s="273" t="s">
        <v>396</v>
      </c>
      <c r="D357" s="273" t="s">
        <v>315</v>
      </c>
      <c r="E357" s="274" t="s">
        <v>1215</v>
      </c>
      <c r="F357" s="275" t="s">
        <v>1216</v>
      </c>
      <c r="G357" s="276" t="s">
        <v>1217</v>
      </c>
      <c r="H357" s="277">
        <v>1.579</v>
      </c>
      <c r="I357" s="278"/>
      <c r="J357" s="279">
        <f>ROUND(I357*H357,2)</f>
        <v>0</v>
      </c>
      <c r="K357" s="275" t="s">
        <v>1019</v>
      </c>
      <c r="L357" s="280"/>
      <c r="M357" s="281" t="s">
        <v>1</v>
      </c>
      <c r="N357" s="282" t="s">
        <v>38</v>
      </c>
      <c r="O357" s="92"/>
      <c r="P357" s="220">
        <f>O357*H357</f>
        <v>0</v>
      </c>
      <c r="Q357" s="220">
        <v>0.001</v>
      </c>
      <c r="R357" s="220">
        <f>Q357*H357</f>
        <v>0.0015789999999999999</v>
      </c>
      <c r="S357" s="220">
        <v>0</v>
      </c>
      <c r="T357" s="22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2" t="s">
        <v>1218</v>
      </c>
      <c r="AT357" s="222" t="s">
        <v>315</v>
      </c>
      <c r="AU357" s="222" t="s">
        <v>83</v>
      </c>
      <c r="AY357" s="18" t="s">
        <v>148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8" t="s">
        <v>81</v>
      </c>
      <c r="BK357" s="223">
        <f>ROUND(I357*H357,2)</f>
        <v>0</v>
      </c>
      <c r="BL357" s="18" t="s">
        <v>1218</v>
      </c>
      <c r="BM357" s="222" t="s">
        <v>1219</v>
      </c>
    </row>
    <row r="358" s="12" customFormat="1">
      <c r="A358" s="12"/>
      <c r="B358" s="224"/>
      <c r="C358" s="225"/>
      <c r="D358" s="226" t="s">
        <v>168</v>
      </c>
      <c r="E358" s="227" t="s">
        <v>1</v>
      </c>
      <c r="F358" s="228" t="s">
        <v>1220</v>
      </c>
      <c r="G358" s="225"/>
      <c r="H358" s="229">
        <v>1.579</v>
      </c>
      <c r="I358" s="230"/>
      <c r="J358" s="225"/>
      <c r="K358" s="225"/>
      <c r="L358" s="231"/>
      <c r="M358" s="232"/>
      <c r="N358" s="233"/>
      <c r="O358" s="233"/>
      <c r="P358" s="233"/>
      <c r="Q358" s="233"/>
      <c r="R358" s="233"/>
      <c r="S358" s="233"/>
      <c r="T358" s="234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T358" s="235" t="s">
        <v>168</v>
      </c>
      <c r="AU358" s="235" t="s">
        <v>83</v>
      </c>
      <c r="AV358" s="12" t="s">
        <v>83</v>
      </c>
      <c r="AW358" s="12" t="s">
        <v>30</v>
      </c>
      <c r="AX358" s="12" t="s">
        <v>81</v>
      </c>
      <c r="AY358" s="235" t="s">
        <v>148</v>
      </c>
    </row>
    <row r="359" s="2" customFormat="1" ht="16.5" customHeight="1">
      <c r="A359" s="39"/>
      <c r="B359" s="40"/>
      <c r="C359" s="211" t="s">
        <v>223</v>
      </c>
      <c r="D359" s="211" t="s">
        <v>149</v>
      </c>
      <c r="E359" s="212" t="s">
        <v>1221</v>
      </c>
      <c r="F359" s="213" t="s">
        <v>1222</v>
      </c>
      <c r="G359" s="214" t="s">
        <v>152</v>
      </c>
      <c r="H359" s="215">
        <v>15.786</v>
      </c>
      <c r="I359" s="216"/>
      <c r="J359" s="217">
        <f>ROUND(I359*H359,2)</f>
        <v>0</v>
      </c>
      <c r="K359" s="213" t="s">
        <v>1019</v>
      </c>
      <c r="L359" s="45"/>
      <c r="M359" s="218" t="s">
        <v>1</v>
      </c>
      <c r="N359" s="219" t="s">
        <v>38</v>
      </c>
      <c r="O359" s="92"/>
      <c r="P359" s="220">
        <f>O359*H359</f>
        <v>0</v>
      </c>
      <c r="Q359" s="220">
        <v>0</v>
      </c>
      <c r="R359" s="220">
        <f>Q359*H359</f>
        <v>0</v>
      </c>
      <c r="S359" s="220">
        <v>0</v>
      </c>
      <c r="T359" s="22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2" t="s">
        <v>572</v>
      </c>
      <c r="AT359" s="222" t="s">
        <v>149</v>
      </c>
      <c r="AU359" s="222" t="s">
        <v>83</v>
      </c>
      <c r="AY359" s="18" t="s">
        <v>148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8" t="s">
        <v>81</v>
      </c>
      <c r="BK359" s="223">
        <f>ROUND(I359*H359,2)</f>
        <v>0</v>
      </c>
      <c r="BL359" s="18" t="s">
        <v>572</v>
      </c>
      <c r="BM359" s="222" t="s">
        <v>1223</v>
      </c>
    </row>
    <row r="360" s="2" customFormat="1">
      <c r="A360" s="39"/>
      <c r="B360" s="40"/>
      <c r="C360" s="41"/>
      <c r="D360" s="258" t="s">
        <v>264</v>
      </c>
      <c r="E360" s="41"/>
      <c r="F360" s="259" t="s">
        <v>1224</v>
      </c>
      <c r="G360" s="41"/>
      <c r="H360" s="41"/>
      <c r="I360" s="260"/>
      <c r="J360" s="41"/>
      <c r="K360" s="41"/>
      <c r="L360" s="45"/>
      <c r="M360" s="261"/>
      <c r="N360" s="262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264</v>
      </c>
      <c r="AU360" s="18" t="s">
        <v>83</v>
      </c>
    </row>
    <row r="361" s="15" customFormat="1">
      <c r="A361" s="15"/>
      <c r="B361" s="263"/>
      <c r="C361" s="264"/>
      <c r="D361" s="226" t="s">
        <v>168</v>
      </c>
      <c r="E361" s="265" t="s">
        <v>1</v>
      </c>
      <c r="F361" s="266" t="s">
        <v>1022</v>
      </c>
      <c r="G361" s="264"/>
      <c r="H361" s="265" t="s">
        <v>1</v>
      </c>
      <c r="I361" s="267"/>
      <c r="J361" s="264"/>
      <c r="K361" s="264"/>
      <c r="L361" s="268"/>
      <c r="M361" s="269"/>
      <c r="N361" s="270"/>
      <c r="O361" s="270"/>
      <c r="P361" s="270"/>
      <c r="Q361" s="270"/>
      <c r="R361" s="270"/>
      <c r="S361" s="270"/>
      <c r="T361" s="27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2" t="s">
        <v>168</v>
      </c>
      <c r="AU361" s="272" t="s">
        <v>83</v>
      </c>
      <c r="AV361" s="15" t="s">
        <v>81</v>
      </c>
      <c r="AW361" s="15" t="s">
        <v>30</v>
      </c>
      <c r="AX361" s="15" t="s">
        <v>73</v>
      </c>
      <c r="AY361" s="272" t="s">
        <v>148</v>
      </c>
    </row>
    <row r="362" s="12" customFormat="1">
      <c r="A362" s="12"/>
      <c r="B362" s="224"/>
      <c r="C362" s="225"/>
      <c r="D362" s="226" t="s">
        <v>168</v>
      </c>
      <c r="E362" s="227" t="s">
        <v>1</v>
      </c>
      <c r="F362" s="228" t="s">
        <v>7</v>
      </c>
      <c r="G362" s="225"/>
      <c r="H362" s="229">
        <v>21</v>
      </c>
      <c r="I362" s="230"/>
      <c r="J362" s="225"/>
      <c r="K362" s="225"/>
      <c r="L362" s="231"/>
      <c r="M362" s="232"/>
      <c r="N362" s="233"/>
      <c r="O362" s="233"/>
      <c r="P362" s="233"/>
      <c r="Q362" s="233"/>
      <c r="R362" s="233"/>
      <c r="S362" s="233"/>
      <c r="T362" s="234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35" t="s">
        <v>168</v>
      </c>
      <c r="AU362" s="235" t="s">
        <v>83</v>
      </c>
      <c r="AV362" s="12" t="s">
        <v>83</v>
      </c>
      <c r="AW362" s="12" t="s">
        <v>30</v>
      </c>
      <c r="AX362" s="12" t="s">
        <v>73</v>
      </c>
      <c r="AY362" s="235" t="s">
        <v>148</v>
      </c>
    </row>
    <row r="363" s="15" customFormat="1">
      <c r="A363" s="15"/>
      <c r="B363" s="263"/>
      <c r="C363" s="264"/>
      <c r="D363" s="226" t="s">
        <v>168</v>
      </c>
      <c r="E363" s="265" t="s">
        <v>1</v>
      </c>
      <c r="F363" s="266" t="s">
        <v>1024</v>
      </c>
      <c r="G363" s="264"/>
      <c r="H363" s="265" t="s">
        <v>1</v>
      </c>
      <c r="I363" s="267"/>
      <c r="J363" s="264"/>
      <c r="K363" s="264"/>
      <c r="L363" s="268"/>
      <c r="M363" s="269"/>
      <c r="N363" s="270"/>
      <c r="O363" s="270"/>
      <c r="P363" s="270"/>
      <c r="Q363" s="270"/>
      <c r="R363" s="270"/>
      <c r="S363" s="270"/>
      <c r="T363" s="27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2" t="s">
        <v>168</v>
      </c>
      <c r="AU363" s="272" t="s">
        <v>83</v>
      </c>
      <c r="AV363" s="15" t="s">
        <v>81</v>
      </c>
      <c r="AW363" s="15" t="s">
        <v>30</v>
      </c>
      <c r="AX363" s="15" t="s">
        <v>73</v>
      </c>
      <c r="AY363" s="272" t="s">
        <v>148</v>
      </c>
    </row>
    <row r="364" s="12" customFormat="1">
      <c r="A364" s="12"/>
      <c r="B364" s="224"/>
      <c r="C364" s="225"/>
      <c r="D364" s="226" t="s">
        <v>168</v>
      </c>
      <c r="E364" s="227" t="s">
        <v>1</v>
      </c>
      <c r="F364" s="228" t="s">
        <v>156</v>
      </c>
      <c r="G364" s="225"/>
      <c r="H364" s="229">
        <v>3</v>
      </c>
      <c r="I364" s="230"/>
      <c r="J364" s="225"/>
      <c r="K364" s="225"/>
      <c r="L364" s="231"/>
      <c r="M364" s="232"/>
      <c r="N364" s="233"/>
      <c r="O364" s="233"/>
      <c r="P364" s="233"/>
      <c r="Q364" s="233"/>
      <c r="R364" s="233"/>
      <c r="S364" s="233"/>
      <c r="T364" s="234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35" t="s">
        <v>168</v>
      </c>
      <c r="AU364" s="235" t="s">
        <v>83</v>
      </c>
      <c r="AV364" s="12" t="s">
        <v>83</v>
      </c>
      <c r="AW364" s="12" t="s">
        <v>30</v>
      </c>
      <c r="AX364" s="12" t="s">
        <v>73</v>
      </c>
      <c r="AY364" s="235" t="s">
        <v>148</v>
      </c>
    </row>
    <row r="365" s="15" customFormat="1">
      <c r="A365" s="15"/>
      <c r="B365" s="263"/>
      <c r="C365" s="264"/>
      <c r="D365" s="226" t="s">
        <v>168</v>
      </c>
      <c r="E365" s="265" t="s">
        <v>1</v>
      </c>
      <c r="F365" s="266" t="s">
        <v>1055</v>
      </c>
      <c r="G365" s="264"/>
      <c r="H365" s="265" t="s">
        <v>1</v>
      </c>
      <c r="I365" s="267"/>
      <c r="J365" s="264"/>
      <c r="K365" s="264"/>
      <c r="L365" s="268"/>
      <c r="M365" s="269"/>
      <c r="N365" s="270"/>
      <c r="O365" s="270"/>
      <c r="P365" s="270"/>
      <c r="Q365" s="270"/>
      <c r="R365" s="270"/>
      <c r="S365" s="270"/>
      <c r="T365" s="271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2" t="s">
        <v>168</v>
      </c>
      <c r="AU365" s="272" t="s">
        <v>83</v>
      </c>
      <c r="AV365" s="15" t="s">
        <v>81</v>
      </c>
      <c r="AW365" s="15" t="s">
        <v>30</v>
      </c>
      <c r="AX365" s="15" t="s">
        <v>73</v>
      </c>
      <c r="AY365" s="272" t="s">
        <v>148</v>
      </c>
    </row>
    <row r="366" s="12" customFormat="1">
      <c r="A366" s="12"/>
      <c r="B366" s="224"/>
      <c r="C366" s="225"/>
      <c r="D366" s="226" t="s">
        <v>168</v>
      </c>
      <c r="E366" s="227" t="s">
        <v>1</v>
      </c>
      <c r="F366" s="228" t="s">
        <v>156</v>
      </c>
      <c r="G366" s="225"/>
      <c r="H366" s="229">
        <v>3</v>
      </c>
      <c r="I366" s="230"/>
      <c r="J366" s="225"/>
      <c r="K366" s="225"/>
      <c r="L366" s="231"/>
      <c r="M366" s="232"/>
      <c r="N366" s="233"/>
      <c r="O366" s="233"/>
      <c r="P366" s="233"/>
      <c r="Q366" s="233"/>
      <c r="R366" s="233"/>
      <c r="S366" s="233"/>
      <c r="T366" s="234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35" t="s">
        <v>168</v>
      </c>
      <c r="AU366" s="235" t="s">
        <v>83</v>
      </c>
      <c r="AV366" s="12" t="s">
        <v>83</v>
      </c>
      <c r="AW366" s="12" t="s">
        <v>30</v>
      </c>
      <c r="AX366" s="12" t="s">
        <v>73</v>
      </c>
      <c r="AY366" s="235" t="s">
        <v>148</v>
      </c>
    </row>
    <row r="367" s="16" customFormat="1">
      <c r="A367" s="16"/>
      <c r="B367" s="292"/>
      <c r="C367" s="293"/>
      <c r="D367" s="226" t="s">
        <v>168</v>
      </c>
      <c r="E367" s="294" t="s">
        <v>1</v>
      </c>
      <c r="F367" s="295" t="s">
        <v>781</v>
      </c>
      <c r="G367" s="293"/>
      <c r="H367" s="296">
        <v>27</v>
      </c>
      <c r="I367" s="297"/>
      <c r="J367" s="293"/>
      <c r="K367" s="293"/>
      <c r="L367" s="298"/>
      <c r="M367" s="299"/>
      <c r="N367" s="300"/>
      <c r="O367" s="300"/>
      <c r="P367" s="300"/>
      <c r="Q367" s="300"/>
      <c r="R367" s="300"/>
      <c r="S367" s="300"/>
      <c r="T367" s="301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302" t="s">
        <v>168</v>
      </c>
      <c r="AU367" s="302" t="s">
        <v>83</v>
      </c>
      <c r="AV367" s="16" t="s">
        <v>156</v>
      </c>
      <c r="AW367" s="16" t="s">
        <v>30</v>
      </c>
      <c r="AX367" s="16" t="s">
        <v>73</v>
      </c>
      <c r="AY367" s="302" t="s">
        <v>148</v>
      </c>
    </row>
    <row r="368" s="15" customFormat="1">
      <c r="A368" s="15"/>
      <c r="B368" s="263"/>
      <c r="C368" s="264"/>
      <c r="D368" s="226" t="s">
        <v>168</v>
      </c>
      <c r="E368" s="265" t="s">
        <v>1</v>
      </c>
      <c r="F368" s="266" t="s">
        <v>1225</v>
      </c>
      <c r="G368" s="264"/>
      <c r="H368" s="265" t="s">
        <v>1</v>
      </c>
      <c r="I368" s="267"/>
      <c r="J368" s="264"/>
      <c r="K368" s="264"/>
      <c r="L368" s="268"/>
      <c r="M368" s="269"/>
      <c r="N368" s="270"/>
      <c r="O368" s="270"/>
      <c r="P368" s="270"/>
      <c r="Q368" s="270"/>
      <c r="R368" s="270"/>
      <c r="S368" s="270"/>
      <c r="T368" s="271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2" t="s">
        <v>168</v>
      </c>
      <c r="AU368" s="272" t="s">
        <v>83</v>
      </c>
      <c r="AV368" s="15" t="s">
        <v>81</v>
      </c>
      <c r="AW368" s="15" t="s">
        <v>30</v>
      </c>
      <c r="AX368" s="15" t="s">
        <v>73</v>
      </c>
      <c r="AY368" s="272" t="s">
        <v>148</v>
      </c>
    </row>
    <row r="369" s="12" customFormat="1">
      <c r="A369" s="12"/>
      <c r="B369" s="224"/>
      <c r="C369" s="225"/>
      <c r="D369" s="226" t="s">
        <v>168</v>
      </c>
      <c r="E369" s="227" t="s">
        <v>1</v>
      </c>
      <c r="F369" s="228" t="s">
        <v>1214</v>
      </c>
      <c r="G369" s="225"/>
      <c r="H369" s="229">
        <v>15.786</v>
      </c>
      <c r="I369" s="230"/>
      <c r="J369" s="225"/>
      <c r="K369" s="225"/>
      <c r="L369" s="231"/>
      <c r="M369" s="232"/>
      <c r="N369" s="233"/>
      <c r="O369" s="233"/>
      <c r="P369" s="233"/>
      <c r="Q369" s="233"/>
      <c r="R369" s="233"/>
      <c r="S369" s="233"/>
      <c r="T369" s="234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35" t="s">
        <v>168</v>
      </c>
      <c r="AU369" s="235" t="s">
        <v>83</v>
      </c>
      <c r="AV369" s="12" t="s">
        <v>83</v>
      </c>
      <c r="AW369" s="12" t="s">
        <v>30</v>
      </c>
      <c r="AX369" s="12" t="s">
        <v>81</v>
      </c>
      <c r="AY369" s="235" t="s">
        <v>148</v>
      </c>
    </row>
    <row r="370" s="2" customFormat="1" ht="16.5" customHeight="1">
      <c r="A370" s="39"/>
      <c r="B370" s="40"/>
      <c r="C370" s="211" t="s">
        <v>403</v>
      </c>
      <c r="D370" s="211" t="s">
        <v>149</v>
      </c>
      <c r="E370" s="212" t="s">
        <v>1226</v>
      </c>
      <c r="F370" s="213" t="s">
        <v>1227</v>
      </c>
      <c r="G370" s="214" t="s">
        <v>152</v>
      </c>
      <c r="H370" s="215">
        <v>15.786</v>
      </c>
      <c r="I370" s="216"/>
      <c r="J370" s="217">
        <f>ROUND(I370*H370,2)</f>
        <v>0</v>
      </c>
      <c r="K370" s="213" t="s">
        <v>1019</v>
      </c>
      <c r="L370" s="45"/>
      <c r="M370" s="218" t="s">
        <v>1</v>
      </c>
      <c r="N370" s="219" t="s">
        <v>38</v>
      </c>
      <c r="O370" s="92"/>
      <c r="P370" s="220">
        <f>O370*H370</f>
        <v>0</v>
      </c>
      <c r="Q370" s="220">
        <v>0</v>
      </c>
      <c r="R370" s="220">
        <f>Q370*H370</f>
        <v>0</v>
      </c>
      <c r="S370" s="220">
        <v>0</v>
      </c>
      <c r="T370" s="22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2" t="s">
        <v>572</v>
      </c>
      <c r="AT370" s="222" t="s">
        <v>149</v>
      </c>
      <c r="AU370" s="222" t="s">
        <v>83</v>
      </c>
      <c r="AY370" s="18" t="s">
        <v>148</v>
      </c>
      <c r="BE370" s="223">
        <f>IF(N370="základní",J370,0)</f>
        <v>0</v>
      </c>
      <c r="BF370" s="223">
        <f>IF(N370="snížená",J370,0)</f>
        <v>0</v>
      </c>
      <c r="BG370" s="223">
        <f>IF(N370="zákl. přenesená",J370,0)</f>
        <v>0</v>
      </c>
      <c r="BH370" s="223">
        <f>IF(N370="sníž. přenesená",J370,0)</f>
        <v>0</v>
      </c>
      <c r="BI370" s="223">
        <f>IF(N370="nulová",J370,0)</f>
        <v>0</v>
      </c>
      <c r="BJ370" s="18" t="s">
        <v>81</v>
      </c>
      <c r="BK370" s="223">
        <f>ROUND(I370*H370,2)</f>
        <v>0</v>
      </c>
      <c r="BL370" s="18" t="s">
        <v>572</v>
      </c>
      <c r="BM370" s="222" t="s">
        <v>1228</v>
      </c>
    </row>
    <row r="371" s="2" customFormat="1">
      <c r="A371" s="39"/>
      <c r="B371" s="40"/>
      <c r="C371" s="41"/>
      <c r="D371" s="258" t="s">
        <v>264</v>
      </c>
      <c r="E371" s="41"/>
      <c r="F371" s="259" t="s">
        <v>1229</v>
      </c>
      <c r="G371" s="41"/>
      <c r="H371" s="41"/>
      <c r="I371" s="260"/>
      <c r="J371" s="41"/>
      <c r="K371" s="41"/>
      <c r="L371" s="45"/>
      <c r="M371" s="261"/>
      <c r="N371" s="262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264</v>
      </c>
      <c r="AU371" s="18" t="s">
        <v>83</v>
      </c>
    </row>
    <row r="372" s="15" customFormat="1">
      <c r="A372" s="15"/>
      <c r="B372" s="263"/>
      <c r="C372" s="264"/>
      <c r="D372" s="226" t="s">
        <v>168</v>
      </c>
      <c r="E372" s="265" t="s">
        <v>1</v>
      </c>
      <c r="F372" s="266" t="s">
        <v>1022</v>
      </c>
      <c r="G372" s="264"/>
      <c r="H372" s="265" t="s">
        <v>1</v>
      </c>
      <c r="I372" s="267"/>
      <c r="J372" s="264"/>
      <c r="K372" s="264"/>
      <c r="L372" s="268"/>
      <c r="M372" s="269"/>
      <c r="N372" s="270"/>
      <c r="O372" s="270"/>
      <c r="P372" s="270"/>
      <c r="Q372" s="270"/>
      <c r="R372" s="270"/>
      <c r="S372" s="270"/>
      <c r="T372" s="271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2" t="s">
        <v>168</v>
      </c>
      <c r="AU372" s="272" t="s">
        <v>83</v>
      </c>
      <c r="AV372" s="15" t="s">
        <v>81</v>
      </c>
      <c r="AW372" s="15" t="s">
        <v>30</v>
      </c>
      <c r="AX372" s="15" t="s">
        <v>73</v>
      </c>
      <c r="AY372" s="272" t="s">
        <v>148</v>
      </c>
    </row>
    <row r="373" s="12" customFormat="1">
      <c r="A373" s="12"/>
      <c r="B373" s="224"/>
      <c r="C373" s="225"/>
      <c r="D373" s="226" t="s">
        <v>168</v>
      </c>
      <c r="E373" s="227" t="s">
        <v>1</v>
      </c>
      <c r="F373" s="228" t="s">
        <v>7</v>
      </c>
      <c r="G373" s="225"/>
      <c r="H373" s="229">
        <v>21</v>
      </c>
      <c r="I373" s="230"/>
      <c r="J373" s="225"/>
      <c r="K373" s="225"/>
      <c r="L373" s="231"/>
      <c r="M373" s="232"/>
      <c r="N373" s="233"/>
      <c r="O373" s="233"/>
      <c r="P373" s="233"/>
      <c r="Q373" s="233"/>
      <c r="R373" s="233"/>
      <c r="S373" s="233"/>
      <c r="T373" s="234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235" t="s">
        <v>168</v>
      </c>
      <c r="AU373" s="235" t="s">
        <v>83</v>
      </c>
      <c r="AV373" s="12" t="s">
        <v>83</v>
      </c>
      <c r="AW373" s="12" t="s">
        <v>30</v>
      </c>
      <c r="AX373" s="12" t="s">
        <v>73</v>
      </c>
      <c r="AY373" s="235" t="s">
        <v>148</v>
      </c>
    </row>
    <row r="374" s="15" customFormat="1">
      <c r="A374" s="15"/>
      <c r="B374" s="263"/>
      <c r="C374" s="264"/>
      <c r="D374" s="226" t="s">
        <v>168</v>
      </c>
      <c r="E374" s="265" t="s">
        <v>1</v>
      </c>
      <c r="F374" s="266" t="s">
        <v>1024</v>
      </c>
      <c r="G374" s="264"/>
      <c r="H374" s="265" t="s">
        <v>1</v>
      </c>
      <c r="I374" s="267"/>
      <c r="J374" s="264"/>
      <c r="K374" s="264"/>
      <c r="L374" s="268"/>
      <c r="M374" s="269"/>
      <c r="N374" s="270"/>
      <c r="O374" s="270"/>
      <c r="P374" s="270"/>
      <c r="Q374" s="270"/>
      <c r="R374" s="270"/>
      <c r="S374" s="270"/>
      <c r="T374" s="271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2" t="s">
        <v>168</v>
      </c>
      <c r="AU374" s="272" t="s">
        <v>83</v>
      </c>
      <c r="AV374" s="15" t="s">
        <v>81</v>
      </c>
      <c r="AW374" s="15" t="s">
        <v>30</v>
      </c>
      <c r="AX374" s="15" t="s">
        <v>73</v>
      </c>
      <c r="AY374" s="272" t="s">
        <v>148</v>
      </c>
    </row>
    <row r="375" s="12" customFormat="1">
      <c r="A375" s="12"/>
      <c r="B375" s="224"/>
      <c r="C375" s="225"/>
      <c r="D375" s="226" t="s">
        <v>168</v>
      </c>
      <c r="E375" s="227" t="s">
        <v>1</v>
      </c>
      <c r="F375" s="228" t="s">
        <v>156</v>
      </c>
      <c r="G375" s="225"/>
      <c r="H375" s="229">
        <v>3</v>
      </c>
      <c r="I375" s="230"/>
      <c r="J375" s="225"/>
      <c r="K375" s="225"/>
      <c r="L375" s="231"/>
      <c r="M375" s="232"/>
      <c r="N375" s="233"/>
      <c r="O375" s="233"/>
      <c r="P375" s="233"/>
      <c r="Q375" s="233"/>
      <c r="R375" s="233"/>
      <c r="S375" s="233"/>
      <c r="T375" s="234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T375" s="235" t="s">
        <v>168</v>
      </c>
      <c r="AU375" s="235" t="s">
        <v>83</v>
      </c>
      <c r="AV375" s="12" t="s">
        <v>83</v>
      </c>
      <c r="AW375" s="12" t="s">
        <v>30</v>
      </c>
      <c r="AX375" s="12" t="s">
        <v>73</v>
      </c>
      <c r="AY375" s="235" t="s">
        <v>148</v>
      </c>
    </row>
    <row r="376" s="15" customFormat="1">
      <c r="A376" s="15"/>
      <c r="B376" s="263"/>
      <c r="C376" s="264"/>
      <c r="D376" s="226" t="s">
        <v>168</v>
      </c>
      <c r="E376" s="265" t="s">
        <v>1</v>
      </c>
      <c r="F376" s="266" t="s">
        <v>1055</v>
      </c>
      <c r="G376" s="264"/>
      <c r="H376" s="265" t="s">
        <v>1</v>
      </c>
      <c r="I376" s="267"/>
      <c r="J376" s="264"/>
      <c r="K376" s="264"/>
      <c r="L376" s="268"/>
      <c r="M376" s="269"/>
      <c r="N376" s="270"/>
      <c r="O376" s="270"/>
      <c r="P376" s="270"/>
      <c r="Q376" s="270"/>
      <c r="R376" s="270"/>
      <c r="S376" s="270"/>
      <c r="T376" s="271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2" t="s">
        <v>168</v>
      </c>
      <c r="AU376" s="272" t="s">
        <v>83</v>
      </c>
      <c r="AV376" s="15" t="s">
        <v>81</v>
      </c>
      <c r="AW376" s="15" t="s">
        <v>30</v>
      </c>
      <c r="AX376" s="15" t="s">
        <v>73</v>
      </c>
      <c r="AY376" s="272" t="s">
        <v>148</v>
      </c>
    </row>
    <row r="377" s="12" customFormat="1">
      <c r="A377" s="12"/>
      <c r="B377" s="224"/>
      <c r="C377" s="225"/>
      <c r="D377" s="226" t="s">
        <v>168</v>
      </c>
      <c r="E377" s="227" t="s">
        <v>1</v>
      </c>
      <c r="F377" s="228" t="s">
        <v>156</v>
      </c>
      <c r="G377" s="225"/>
      <c r="H377" s="229">
        <v>3</v>
      </c>
      <c r="I377" s="230"/>
      <c r="J377" s="225"/>
      <c r="K377" s="225"/>
      <c r="L377" s="231"/>
      <c r="M377" s="232"/>
      <c r="N377" s="233"/>
      <c r="O377" s="233"/>
      <c r="P377" s="233"/>
      <c r="Q377" s="233"/>
      <c r="R377" s="233"/>
      <c r="S377" s="233"/>
      <c r="T377" s="234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35" t="s">
        <v>168</v>
      </c>
      <c r="AU377" s="235" t="s">
        <v>83</v>
      </c>
      <c r="AV377" s="12" t="s">
        <v>83</v>
      </c>
      <c r="AW377" s="12" t="s">
        <v>30</v>
      </c>
      <c r="AX377" s="12" t="s">
        <v>73</v>
      </c>
      <c r="AY377" s="235" t="s">
        <v>148</v>
      </c>
    </row>
    <row r="378" s="16" customFormat="1">
      <c r="A378" s="16"/>
      <c r="B378" s="292"/>
      <c r="C378" s="293"/>
      <c r="D378" s="226" t="s">
        <v>168</v>
      </c>
      <c r="E378" s="294" t="s">
        <v>1</v>
      </c>
      <c r="F378" s="295" t="s">
        <v>781</v>
      </c>
      <c r="G378" s="293"/>
      <c r="H378" s="296">
        <v>27</v>
      </c>
      <c r="I378" s="297"/>
      <c r="J378" s="293"/>
      <c r="K378" s="293"/>
      <c r="L378" s="298"/>
      <c r="M378" s="299"/>
      <c r="N378" s="300"/>
      <c r="O378" s="300"/>
      <c r="P378" s="300"/>
      <c r="Q378" s="300"/>
      <c r="R378" s="300"/>
      <c r="S378" s="300"/>
      <c r="T378" s="301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302" t="s">
        <v>168</v>
      </c>
      <c r="AU378" s="302" t="s">
        <v>83</v>
      </c>
      <c r="AV378" s="16" t="s">
        <v>156</v>
      </c>
      <c r="AW378" s="16" t="s">
        <v>30</v>
      </c>
      <c r="AX378" s="16" t="s">
        <v>73</v>
      </c>
      <c r="AY378" s="302" t="s">
        <v>148</v>
      </c>
    </row>
    <row r="379" s="15" customFormat="1">
      <c r="A379" s="15"/>
      <c r="B379" s="263"/>
      <c r="C379" s="264"/>
      <c r="D379" s="226" t="s">
        <v>168</v>
      </c>
      <c r="E379" s="265" t="s">
        <v>1</v>
      </c>
      <c r="F379" s="266" t="s">
        <v>1213</v>
      </c>
      <c r="G379" s="264"/>
      <c r="H379" s="265" t="s">
        <v>1</v>
      </c>
      <c r="I379" s="267"/>
      <c r="J379" s="264"/>
      <c r="K379" s="264"/>
      <c r="L379" s="268"/>
      <c r="M379" s="269"/>
      <c r="N379" s="270"/>
      <c r="O379" s="270"/>
      <c r="P379" s="270"/>
      <c r="Q379" s="270"/>
      <c r="R379" s="270"/>
      <c r="S379" s="270"/>
      <c r="T379" s="271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2" t="s">
        <v>168</v>
      </c>
      <c r="AU379" s="272" t="s">
        <v>83</v>
      </c>
      <c r="AV379" s="15" t="s">
        <v>81</v>
      </c>
      <c r="AW379" s="15" t="s">
        <v>30</v>
      </c>
      <c r="AX379" s="15" t="s">
        <v>73</v>
      </c>
      <c r="AY379" s="272" t="s">
        <v>148</v>
      </c>
    </row>
    <row r="380" s="12" customFormat="1">
      <c r="A380" s="12"/>
      <c r="B380" s="224"/>
      <c r="C380" s="225"/>
      <c r="D380" s="226" t="s">
        <v>168</v>
      </c>
      <c r="E380" s="227" t="s">
        <v>1</v>
      </c>
      <c r="F380" s="228" t="s">
        <v>1214</v>
      </c>
      <c r="G380" s="225"/>
      <c r="H380" s="229">
        <v>15.786</v>
      </c>
      <c r="I380" s="230"/>
      <c r="J380" s="225"/>
      <c r="K380" s="225"/>
      <c r="L380" s="231"/>
      <c r="M380" s="232"/>
      <c r="N380" s="233"/>
      <c r="O380" s="233"/>
      <c r="P380" s="233"/>
      <c r="Q380" s="233"/>
      <c r="R380" s="233"/>
      <c r="S380" s="233"/>
      <c r="T380" s="234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35" t="s">
        <v>168</v>
      </c>
      <c r="AU380" s="235" t="s">
        <v>83</v>
      </c>
      <c r="AV380" s="12" t="s">
        <v>83</v>
      </c>
      <c r="AW380" s="12" t="s">
        <v>30</v>
      </c>
      <c r="AX380" s="12" t="s">
        <v>81</v>
      </c>
      <c r="AY380" s="235" t="s">
        <v>148</v>
      </c>
    </row>
    <row r="381" s="2" customFormat="1" ht="16.5" customHeight="1">
      <c r="A381" s="39"/>
      <c r="B381" s="40"/>
      <c r="C381" s="273" t="s">
        <v>227</v>
      </c>
      <c r="D381" s="273" t="s">
        <v>315</v>
      </c>
      <c r="E381" s="274" t="s">
        <v>1230</v>
      </c>
      <c r="F381" s="275" t="s">
        <v>1231</v>
      </c>
      <c r="G381" s="276" t="s">
        <v>1217</v>
      </c>
      <c r="H381" s="277">
        <v>2.3679999999999999</v>
      </c>
      <c r="I381" s="278"/>
      <c r="J381" s="279">
        <f>ROUND(I381*H381,2)</f>
        <v>0</v>
      </c>
      <c r="K381" s="275" t="s">
        <v>1019</v>
      </c>
      <c r="L381" s="280"/>
      <c r="M381" s="281" t="s">
        <v>1</v>
      </c>
      <c r="N381" s="282" t="s">
        <v>38</v>
      </c>
      <c r="O381" s="92"/>
      <c r="P381" s="220">
        <f>O381*H381</f>
        <v>0</v>
      </c>
      <c r="Q381" s="220">
        <v>0.0011999999999999999</v>
      </c>
      <c r="R381" s="220">
        <f>Q381*H381</f>
        <v>0.0028415999999999997</v>
      </c>
      <c r="S381" s="220">
        <v>0</v>
      </c>
      <c r="T381" s="22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2" t="s">
        <v>1218</v>
      </c>
      <c r="AT381" s="222" t="s">
        <v>315</v>
      </c>
      <c r="AU381" s="222" t="s">
        <v>83</v>
      </c>
      <c r="AY381" s="18" t="s">
        <v>148</v>
      </c>
      <c r="BE381" s="223">
        <f>IF(N381="základní",J381,0)</f>
        <v>0</v>
      </c>
      <c r="BF381" s="223">
        <f>IF(N381="snížená",J381,0)</f>
        <v>0</v>
      </c>
      <c r="BG381" s="223">
        <f>IF(N381="zákl. přenesená",J381,0)</f>
        <v>0</v>
      </c>
      <c r="BH381" s="223">
        <f>IF(N381="sníž. přenesená",J381,0)</f>
        <v>0</v>
      </c>
      <c r="BI381" s="223">
        <f>IF(N381="nulová",J381,0)</f>
        <v>0</v>
      </c>
      <c r="BJ381" s="18" t="s">
        <v>81</v>
      </c>
      <c r="BK381" s="223">
        <f>ROUND(I381*H381,2)</f>
        <v>0</v>
      </c>
      <c r="BL381" s="18" t="s">
        <v>1218</v>
      </c>
      <c r="BM381" s="222" t="s">
        <v>1232</v>
      </c>
    </row>
    <row r="382" s="12" customFormat="1">
      <c r="A382" s="12"/>
      <c r="B382" s="224"/>
      <c r="C382" s="225"/>
      <c r="D382" s="226" t="s">
        <v>168</v>
      </c>
      <c r="E382" s="227" t="s">
        <v>1</v>
      </c>
      <c r="F382" s="228" t="s">
        <v>1233</v>
      </c>
      <c r="G382" s="225"/>
      <c r="H382" s="229">
        <v>2.3679999999999999</v>
      </c>
      <c r="I382" s="230"/>
      <c r="J382" s="225"/>
      <c r="K382" s="225"/>
      <c r="L382" s="231"/>
      <c r="M382" s="232"/>
      <c r="N382" s="233"/>
      <c r="O382" s="233"/>
      <c r="P382" s="233"/>
      <c r="Q382" s="233"/>
      <c r="R382" s="233"/>
      <c r="S382" s="233"/>
      <c r="T382" s="234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235" t="s">
        <v>168</v>
      </c>
      <c r="AU382" s="235" t="s">
        <v>83</v>
      </c>
      <c r="AV382" s="12" t="s">
        <v>83</v>
      </c>
      <c r="AW382" s="12" t="s">
        <v>30</v>
      </c>
      <c r="AX382" s="12" t="s">
        <v>81</v>
      </c>
      <c r="AY382" s="235" t="s">
        <v>148</v>
      </c>
    </row>
    <row r="383" s="2" customFormat="1" ht="16.5" customHeight="1">
      <c r="A383" s="39"/>
      <c r="B383" s="40"/>
      <c r="C383" s="211" t="s">
        <v>414</v>
      </c>
      <c r="D383" s="211" t="s">
        <v>149</v>
      </c>
      <c r="E383" s="212" t="s">
        <v>1234</v>
      </c>
      <c r="F383" s="213" t="s">
        <v>1235</v>
      </c>
      <c r="G383" s="214" t="s">
        <v>152</v>
      </c>
      <c r="H383" s="215">
        <v>15.786</v>
      </c>
      <c r="I383" s="216"/>
      <c r="J383" s="217">
        <f>ROUND(I383*H383,2)</f>
        <v>0</v>
      </c>
      <c r="K383" s="213" t="s">
        <v>1019</v>
      </c>
      <c r="L383" s="45"/>
      <c r="M383" s="218" t="s">
        <v>1</v>
      </c>
      <c r="N383" s="219" t="s">
        <v>38</v>
      </c>
      <c r="O383" s="92"/>
      <c r="P383" s="220">
        <f>O383*H383</f>
        <v>0</v>
      </c>
      <c r="Q383" s="220">
        <v>0</v>
      </c>
      <c r="R383" s="220">
        <f>Q383*H383</f>
        <v>0</v>
      </c>
      <c r="S383" s="220">
        <v>0</v>
      </c>
      <c r="T383" s="22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2" t="s">
        <v>572</v>
      </c>
      <c r="AT383" s="222" t="s">
        <v>149</v>
      </c>
      <c r="AU383" s="222" t="s">
        <v>83</v>
      </c>
      <c r="AY383" s="18" t="s">
        <v>148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18" t="s">
        <v>81</v>
      </c>
      <c r="BK383" s="223">
        <f>ROUND(I383*H383,2)</f>
        <v>0</v>
      </c>
      <c r="BL383" s="18" t="s">
        <v>572</v>
      </c>
      <c r="BM383" s="222" t="s">
        <v>1236</v>
      </c>
    </row>
    <row r="384" s="2" customFormat="1">
      <c r="A384" s="39"/>
      <c r="B384" s="40"/>
      <c r="C384" s="41"/>
      <c r="D384" s="258" t="s">
        <v>264</v>
      </c>
      <c r="E384" s="41"/>
      <c r="F384" s="259" t="s">
        <v>1237</v>
      </c>
      <c r="G384" s="41"/>
      <c r="H384" s="41"/>
      <c r="I384" s="260"/>
      <c r="J384" s="41"/>
      <c r="K384" s="41"/>
      <c r="L384" s="45"/>
      <c r="M384" s="261"/>
      <c r="N384" s="262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264</v>
      </c>
      <c r="AU384" s="18" t="s">
        <v>83</v>
      </c>
    </row>
    <row r="385" s="15" customFormat="1">
      <c r="A385" s="15"/>
      <c r="B385" s="263"/>
      <c r="C385" s="264"/>
      <c r="D385" s="226" t="s">
        <v>168</v>
      </c>
      <c r="E385" s="265" t="s">
        <v>1</v>
      </c>
      <c r="F385" s="266" t="s">
        <v>1022</v>
      </c>
      <c r="G385" s="264"/>
      <c r="H385" s="265" t="s">
        <v>1</v>
      </c>
      <c r="I385" s="267"/>
      <c r="J385" s="264"/>
      <c r="K385" s="264"/>
      <c r="L385" s="268"/>
      <c r="M385" s="269"/>
      <c r="N385" s="270"/>
      <c r="O385" s="270"/>
      <c r="P385" s="270"/>
      <c r="Q385" s="270"/>
      <c r="R385" s="270"/>
      <c r="S385" s="270"/>
      <c r="T385" s="271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72" t="s">
        <v>168</v>
      </c>
      <c r="AU385" s="272" t="s">
        <v>83</v>
      </c>
      <c r="AV385" s="15" t="s">
        <v>81</v>
      </c>
      <c r="AW385" s="15" t="s">
        <v>30</v>
      </c>
      <c r="AX385" s="15" t="s">
        <v>73</v>
      </c>
      <c r="AY385" s="272" t="s">
        <v>148</v>
      </c>
    </row>
    <row r="386" s="12" customFormat="1">
      <c r="A386" s="12"/>
      <c r="B386" s="224"/>
      <c r="C386" s="225"/>
      <c r="D386" s="226" t="s">
        <v>168</v>
      </c>
      <c r="E386" s="227" t="s">
        <v>1</v>
      </c>
      <c r="F386" s="228" t="s">
        <v>7</v>
      </c>
      <c r="G386" s="225"/>
      <c r="H386" s="229">
        <v>21</v>
      </c>
      <c r="I386" s="230"/>
      <c r="J386" s="225"/>
      <c r="K386" s="225"/>
      <c r="L386" s="231"/>
      <c r="M386" s="232"/>
      <c r="N386" s="233"/>
      <c r="O386" s="233"/>
      <c r="P386" s="233"/>
      <c r="Q386" s="233"/>
      <c r="R386" s="233"/>
      <c r="S386" s="233"/>
      <c r="T386" s="234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35" t="s">
        <v>168</v>
      </c>
      <c r="AU386" s="235" t="s">
        <v>83</v>
      </c>
      <c r="AV386" s="12" t="s">
        <v>83</v>
      </c>
      <c r="AW386" s="12" t="s">
        <v>30</v>
      </c>
      <c r="AX386" s="12" t="s">
        <v>73</v>
      </c>
      <c r="AY386" s="235" t="s">
        <v>148</v>
      </c>
    </row>
    <row r="387" s="15" customFormat="1">
      <c r="A387" s="15"/>
      <c r="B387" s="263"/>
      <c r="C387" s="264"/>
      <c r="D387" s="226" t="s">
        <v>168</v>
      </c>
      <c r="E387" s="265" t="s">
        <v>1</v>
      </c>
      <c r="F387" s="266" t="s">
        <v>1024</v>
      </c>
      <c r="G387" s="264"/>
      <c r="H387" s="265" t="s">
        <v>1</v>
      </c>
      <c r="I387" s="267"/>
      <c r="J387" s="264"/>
      <c r="K387" s="264"/>
      <c r="L387" s="268"/>
      <c r="M387" s="269"/>
      <c r="N387" s="270"/>
      <c r="O387" s="270"/>
      <c r="P387" s="270"/>
      <c r="Q387" s="270"/>
      <c r="R387" s="270"/>
      <c r="S387" s="270"/>
      <c r="T387" s="271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2" t="s">
        <v>168</v>
      </c>
      <c r="AU387" s="272" t="s">
        <v>83</v>
      </c>
      <c r="AV387" s="15" t="s">
        <v>81</v>
      </c>
      <c r="AW387" s="15" t="s">
        <v>30</v>
      </c>
      <c r="AX387" s="15" t="s">
        <v>73</v>
      </c>
      <c r="AY387" s="272" t="s">
        <v>148</v>
      </c>
    </row>
    <row r="388" s="12" customFormat="1">
      <c r="A388" s="12"/>
      <c r="B388" s="224"/>
      <c r="C388" s="225"/>
      <c r="D388" s="226" t="s">
        <v>168</v>
      </c>
      <c r="E388" s="227" t="s">
        <v>1</v>
      </c>
      <c r="F388" s="228" t="s">
        <v>156</v>
      </c>
      <c r="G388" s="225"/>
      <c r="H388" s="229">
        <v>3</v>
      </c>
      <c r="I388" s="230"/>
      <c r="J388" s="225"/>
      <c r="K388" s="225"/>
      <c r="L388" s="231"/>
      <c r="M388" s="232"/>
      <c r="N388" s="233"/>
      <c r="O388" s="233"/>
      <c r="P388" s="233"/>
      <c r="Q388" s="233"/>
      <c r="R388" s="233"/>
      <c r="S388" s="233"/>
      <c r="T388" s="234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235" t="s">
        <v>168</v>
      </c>
      <c r="AU388" s="235" t="s">
        <v>83</v>
      </c>
      <c r="AV388" s="12" t="s">
        <v>83</v>
      </c>
      <c r="AW388" s="12" t="s">
        <v>30</v>
      </c>
      <c r="AX388" s="12" t="s">
        <v>73</v>
      </c>
      <c r="AY388" s="235" t="s">
        <v>148</v>
      </c>
    </row>
    <row r="389" s="15" customFormat="1">
      <c r="A389" s="15"/>
      <c r="B389" s="263"/>
      <c r="C389" s="264"/>
      <c r="D389" s="226" t="s">
        <v>168</v>
      </c>
      <c r="E389" s="265" t="s">
        <v>1</v>
      </c>
      <c r="F389" s="266" t="s">
        <v>1055</v>
      </c>
      <c r="G389" s="264"/>
      <c r="H389" s="265" t="s">
        <v>1</v>
      </c>
      <c r="I389" s="267"/>
      <c r="J389" s="264"/>
      <c r="K389" s="264"/>
      <c r="L389" s="268"/>
      <c r="M389" s="269"/>
      <c r="N389" s="270"/>
      <c r="O389" s="270"/>
      <c r="P389" s="270"/>
      <c r="Q389" s="270"/>
      <c r="R389" s="270"/>
      <c r="S389" s="270"/>
      <c r="T389" s="271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72" t="s">
        <v>168</v>
      </c>
      <c r="AU389" s="272" t="s">
        <v>83</v>
      </c>
      <c r="AV389" s="15" t="s">
        <v>81</v>
      </c>
      <c r="AW389" s="15" t="s">
        <v>30</v>
      </c>
      <c r="AX389" s="15" t="s">
        <v>73</v>
      </c>
      <c r="AY389" s="272" t="s">
        <v>148</v>
      </c>
    </row>
    <row r="390" s="12" customFormat="1">
      <c r="A390" s="12"/>
      <c r="B390" s="224"/>
      <c r="C390" s="225"/>
      <c r="D390" s="226" t="s">
        <v>168</v>
      </c>
      <c r="E390" s="227" t="s">
        <v>1</v>
      </c>
      <c r="F390" s="228" t="s">
        <v>156</v>
      </c>
      <c r="G390" s="225"/>
      <c r="H390" s="229">
        <v>3</v>
      </c>
      <c r="I390" s="230"/>
      <c r="J390" s="225"/>
      <c r="K390" s="225"/>
      <c r="L390" s="231"/>
      <c r="M390" s="232"/>
      <c r="N390" s="233"/>
      <c r="O390" s="233"/>
      <c r="P390" s="233"/>
      <c r="Q390" s="233"/>
      <c r="R390" s="233"/>
      <c r="S390" s="233"/>
      <c r="T390" s="234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35" t="s">
        <v>168</v>
      </c>
      <c r="AU390" s="235" t="s">
        <v>83</v>
      </c>
      <c r="AV390" s="12" t="s">
        <v>83</v>
      </c>
      <c r="AW390" s="12" t="s">
        <v>30</v>
      </c>
      <c r="AX390" s="12" t="s">
        <v>73</v>
      </c>
      <c r="AY390" s="235" t="s">
        <v>148</v>
      </c>
    </row>
    <row r="391" s="16" customFormat="1">
      <c r="A391" s="16"/>
      <c r="B391" s="292"/>
      <c r="C391" s="293"/>
      <c r="D391" s="226" t="s">
        <v>168</v>
      </c>
      <c r="E391" s="294" t="s">
        <v>1</v>
      </c>
      <c r="F391" s="295" t="s">
        <v>781</v>
      </c>
      <c r="G391" s="293"/>
      <c r="H391" s="296">
        <v>27</v>
      </c>
      <c r="I391" s="297"/>
      <c r="J391" s="293"/>
      <c r="K391" s="293"/>
      <c r="L391" s="298"/>
      <c r="M391" s="299"/>
      <c r="N391" s="300"/>
      <c r="O391" s="300"/>
      <c r="P391" s="300"/>
      <c r="Q391" s="300"/>
      <c r="R391" s="300"/>
      <c r="S391" s="300"/>
      <c r="T391" s="301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T391" s="302" t="s">
        <v>168</v>
      </c>
      <c r="AU391" s="302" t="s">
        <v>83</v>
      </c>
      <c r="AV391" s="16" t="s">
        <v>156</v>
      </c>
      <c r="AW391" s="16" t="s">
        <v>30</v>
      </c>
      <c r="AX391" s="16" t="s">
        <v>73</v>
      </c>
      <c r="AY391" s="302" t="s">
        <v>148</v>
      </c>
    </row>
    <row r="392" s="15" customFormat="1">
      <c r="A392" s="15"/>
      <c r="B392" s="263"/>
      <c r="C392" s="264"/>
      <c r="D392" s="226" t="s">
        <v>168</v>
      </c>
      <c r="E392" s="265" t="s">
        <v>1</v>
      </c>
      <c r="F392" s="266" t="s">
        <v>1225</v>
      </c>
      <c r="G392" s="264"/>
      <c r="H392" s="265" t="s">
        <v>1</v>
      </c>
      <c r="I392" s="267"/>
      <c r="J392" s="264"/>
      <c r="K392" s="264"/>
      <c r="L392" s="268"/>
      <c r="M392" s="269"/>
      <c r="N392" s="270"/>
      <c r="O392" s="270"/>
      <c r="P392" s="270"/>
      <c r="Q392" s="270"/>
      <c r="R392" s="270"/>
      <c r="S392" s="270"/>
      <c r="T392" s="271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2" t="s">
        <v>168</v>
      </c>
      <c r="AU392" s="272" t="s">
        <v>83</v>
      </c>
      <c r="AV392" s="15" t="s">
        <v>81</v>
      </c>
      <c r="AW392" s="15" t="s">
        <v>30</v>
      </c>
      <c r="AX392" s="15" t="s">
        <v>73</v>
      </c>
      <c r="AY392" s="272" t="s">
        <v>148</v>
      </c>
    </row>
    <row r="393" s="12" customFormat="1">
      <c r="A393" s="12"/>
      <c r="B393" s="224"/>
      <c r="C393" s="225"/>
      <c r="D393" s="226" t="s">
        <v>168</v>
      </c>
      <c r="E393" s="227" t="s">
        <v>1</v>
      </c>
      <c r="F393" s="228" t="s">
        <v>1214</v>
      </c>
      <c r="G393" s="225"/>
      <c r="H393" s="229">
        <v>15.786</v>
      </c>
      <c r="I393" s="230"/>
      <c r="J393" s="225"/>
      <c r="K393" s="225"/>
      <c r="L393" s="231"/>
      <c r="M393" s="232"/>
      <c r="N393" s="233"/>
      <c r="O393" s="233"/>
      <c r="P393" s="233"/>
      <c r="Q393" s="233"/>
      <c r="R393" s="233"/>
      <c r="S393" s="233"/>
      <c r="T393" s="234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35" t="s">
        <v>168</v>
      </c>
      <c r="AU393" s="235" t="s">
        <v>83</v>
      </c>
      <c r="AV393" s="12" t="s">
        <v>83</v>
      </c>
      <c r="AW393" s="12" t="s">
        <v>30</v>
      </c>
      <c r="AX393" s="12" t="s">
        <v>81</v>
      </c>
      <c r="AY393" s="235" t="s">
        <v>148</v>
      </c>
    </row>
    <row r="394" s="2" customFormat="1" ht="16.5" customHeight="1">
      <c r="A394" s="39"/>
      <c r="B394" s="40"/>
      <c r="C394" s="273" t="s">
        <v>230</v>
      </c>
      <c r="D394" s="273" t="s">
        <v>315</v>
      </c>
      <c r="E394" s="274" t="s">
        <v>1238</v>
      </c>
      <c r="F394" s="275" t="s">
        <v>1239</v>
      </c>
      <c r="G394" s="276" t="s">
        <v>603</v>
      </c>
      <c r="H394" s="277">
        <v>8.5239999999999991</v>
      </c>
      <c r="I394" s="278"/>
      <c r="J394" s="279">
        <f>ROUND(I394*H394,2)</f>
        <v>0</v>
      </c>
      <c r="K394" s="275" t="s">
        <v>1019</v>
      </c>
      <c r="L394" s="280"/>
      <c r="M394" s="281" t="s">
        <v>1</v>
      </c>
      <c r="N394" s="282" t="s">
        <v>38</v>
      </c>
      <c r="O394" s="92"/>
      <c r="P394" s="220">
        <f>O394*H394</f>
        <v>0</v>
      </c>
      <c r="Q394" s="220">
        <v>0.001</v>
      </c>
      <c r="R394" s="220">
        <f>Q394*H394</f>
        <v>0.0085239999999999986</v>
      </c>
      <c r="S394" s="220">
        <v>0</v>
      </c>
      <c r="T394" s="22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2" t="s">
        <v>1218</v>
      </c>
      <c r="AT394" s="222" t="s">
        <v>315</v>
      </c>
      <c r="AU394" s="222" t="s">
        <v>83</v>
      </c>
      <c r="AY394" s="18" t="s">
        <v>148</v>
      </c>
      <c r="BE394" s="223">
        <f>IF(N394="základní",J394,0)</f>
        <v>0</v>
      </c>
      <c r="BF394" s="223">
        <f>IF(N394="snížená",J394,0)</f>
        <v>0</v>
      </c>
      <c r="BG394" s="223">
        <f>IF(N394="zákl. přenesená",J394,0)</f>
        <v>0</v>
      </c>
      <c r="BH394" s="223">
        <f>IF(N394="sníž. přenesená",J394,0)</f>
        <v>0</v>
      </c>
      <c r="BI394" s="223">
        <f>IF(N394="nulová",J394,0)</f>
        <v>0</v>
      </c>
      <c r="BJ394" s="18" t="s">
        <v>81</v>
      </c>
      <c r="BK394" s="223">
        <f>ROUND(I394*H394,2)</f>
        <v>0</v>
      </c>
      <c r="BL394" s="18" t="s">
        <v>1218</v>
      </c>
      <c r="BM394" s="222" t="s">
        <v>1240</v>
      </c>
    </row>
    <row r="395" s="12" customFormat="1">
      <c r="A395" s="12"/>
      <c r="B395" s="224"/>
      <c r="C395" s="225"/>
      <c r="D395" s="226" t="s">
        <v>168</v>
      </c>
      <c r="E395" s="227" t="s">
        <v>1</v>
      </c>
      <c r="F395" s="228" t="s">
        <v>1241</v>
      </c>
      <c r="G395" s="225"/>
      <c r="H395" s="229">
        <v>8.5239999999999991</v>
      </c>
      <c r="I395" s="230"/>
      <c r="J395" s="225"/>
      <c r="K395" s="225"/>
      <c r="L395" s="231"/>
      <c r="M395" s="232"/>
      <c r="N395" s="233"/>
      <c r="O395" s="233"/>
      <c r="P395" s="233"/>
      <c r="Q395" s="233"/>
      <c r="R395" s="233"/>
      <c r="S395" s="233"/>
      <c r="T395" s="234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35" t="s">
        <v>168</v>
      </c>
      <c r="AU395" s="235" t="s">
        <v>83</v>
      </c>
      <c r="AV395" s="12" t="s">
        <v>83</v>
      </c>
      <c r="AW395" s="12" t="s">
        <v>30</v>
      </c>
      <c r="AX395" s="12" t="s">
        <v>81</v>
      </c>
      <c r="AY395" s="235" t="s">
        <v>148</v>
      </c>
    </row>
    <row r="396" s="2" customFormat="1" ht="21.75" customHeight="1">
      <c r="A396" s="39"/>
      <c r="B396" s="40"/>
      <c r="C396" s="211" t="s">
        <v>423</v>
      </c>
      <c r="D396" s="211" t="s">
        <v>149</v>
      </c>
      <c r="E396" s="212" t="s">
        <v>1242</v>
      </c>
      <c r="F396" s="213" t="s">
        <v>1243</v>
      </c>
      <c r="G396" s="214" t="s">
        <v>159</v>
      </c>
      <c r="H396" s="215">
        <v>81</v>
      </c>
      <c r="I396" s="216"/>
      <c r="J396" s="217">
        <f>ROUND(I396*H396,2)</f>
        <v>0</v>
      </c>
      <c r="K396" s="213" t="s">
        <v>1019</v>
      </c>
      <c r="L396" s="45"/>
      <c r="M396" s="218" t="s">
        <v>1</v>
      </c>
      <c r="N396" s="219" t="s">
        <v>38</v>
      </c>
      <c r="O396" s="92"/>
      <c r="P396" s="220">
        <f>O396*H396</f>
        <v>0</v>
      </c>
      <c r="Q396" s="220">
        <v>0</v>
      </c>
      <c r="R396" s="220">
        <f>Q396*H396</f>
        <v>0</v>
      </c>
      <c r="S396" s="220">
        <v>0</v>
      </c>
      <c r="T396" s="22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2" t="s">
        <v>572</v>
      </c>
      <c r="AT396" s="222" t="s">
        <v>149</v>
      </c>
      <c r="AU396" s="222" t="s">
        <v>83</v>
      </c>
      <c r="AY396" s="18" t="s">
        <v>148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8" t="s">
        <v>81</v>
      </c>
      <c r="BK396" s="223">
        <f>ROUND(I396*H396,2)</f>
        <v>0</v>
      </c>
      <c r="BL396" s="18" t="s">
        <v>572</v>
      </c>
      <c r="BM396" s="222" t="s">
        <v>1244</v>
      </c>
    </row>
    <row r="397" s="2" customFormat="1">
      <c r="A397" s="39"/>
      <c r="B397" s="40"/>
      <c r="C397" s="41"/>
      <c r="D397" s="258" t="s">
        <v>264</v>
      </c>
      <c r="E397" s="41"/>
      <c r="F397" s="259" t="s">
        <v>1245</v>
      </c>
      <c r="G397" s="41"/>
      <c r="H397" s="41"/>
      <c r="I397" s="260"/>
      <c r="J397" s="41"/>
      <c r="K397" s="41"/>
      <c r="L397" s="45"/>
      <c r="M397" s="261"/>
      <c r="N397" s="262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264</v>
      </c>
      <c r="AU397" s="18" t="s">
        <v>83</v>
      </c>
    </row>
    <row r="398" s="15" customFormat="1">
      <c r="A398" s="15"/>
      <c r="B398" s="263"/>
      <c r="C398" s="264"/>
      <c r="D398" s="226" t="s">
        <v>168</v>
      </c>
      <c r="E398" s="265" t="s">
        <v>1</v>
      </c>
      <c r="F398" s="266" t="s">
        <v>1246</v>
      </c>
      <c r="G398" s="264"/>
      <c r="H398" s="265" t="s">
        <v>1</v>
      </c>
      <c r="I398" s="267"/>
      <c r="J398" s="264"/>
      <c r="K398" s="264"/>
      <c r="L398" s="268"/>
      <c r="M398" s="269"/>
      <c r="N398" s="270"/>
      <c r="O398" s="270"/>
      <c r="P398" s="270"/>
      <c r="Q398" s="270"/>
      <c r="R398" s="270"/>
      <c r="S398" s="270"/>
      <c r="T398" s="27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2" t="s">
        <v>168</v>
      </c>
      <c r="AU398" s="272" t="s">
        <v>83</v>
      </c>
      <c r="AV398" s="15" t="s">
        <v>81</v>
      </c>
      <c r="AW398" s="15" t="s">
        <v>30</v>
      </c>
      <c r="AX398" s="15" t="s">
        <v>73</v>
      </c>
      <c r="AY398" s="272" t="s">
        <v>148</v>
      </c>
    </row>
    <row r="399" s="15" customFormat="1">
      <c r="A399" s="15"/>
      <c r="B399" s="263"/>
      <c r="C399" s="264"/>
      <c r="D399" s="226" t="s">
        <v>168</v>
      </c>
      <c r="E399" s="265" t="s">
        <v>1</v>
      </c>
      <c r="F399" s="266" t="s">
        <v>1022</v>
      </c>
      <c r="G399" s="264"/>
      <c r="H399" s="265" t="s">
        <v>1</v>
      </c>
      <c r="I399" s="267"/>
      <c r="J399" s="264"/>
      <c r="K399" s="264"/>
      <c r="L399" s="268"/>
      <c r="M399" s="269"/>
      <c r="N399" s="270"/>
      <c r="O399" s="270"/>
      <c r="P399" s="270"/>
      <c r="Q399" s="270"/>
      <c r="R399" s="270"/>
      <c r="S399" s="270"/>
      <c r="T399" s="271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2" t="s">
        <v>168</v>
      </c>
      <c r="AU399" s="272" t="s">
        <v>83</v>
      </c>
      <c r="AV399" s="15" t="s">
        <v>81</v>
      </c>
      <c r="AW399" s="15" t="s">
        <v>30</v>
      </c>
      <c r="AX399" s="15" t="s">
        <v>73</v>
      </c>
      <c r="AY399" s="272" t="s">
        <v>148</v>
      </c>
    </row>
    <row r="400" s="12" customFormat="1">
      <c r="A400" s="12"/>
      <c r="B400" s="224"/>
      <c r="C400" s="225"/>
      <c r="D400" s="226" t="s">
        <v>168</v>
      </c>
      <c r="E400" s="227" t="s">
        <v>1</v>
      </c>
      <c r="F400" s="228" t="s">
        <v>7</v>
      </c>
      <c r="G400" s="225"/>
      <c r="H400" s="229">
        <v>21</v>
      </c>
      <c r="I400" s="230"/>
      <c r="J400" s="225"/>
      <c r="K400" s="225"/>
      <c r="L400" s="231"/>
      <c r="M400" s="232"/>
      <c r="N400" s="233"/>
      <c r="O400" s="233"/>
      <c r="P400" s="233"/>
      <c r="Q400" s="233"/>
      <c r="R400" s="233"/>
      <c r="S400" s="233"/>
      <c r="T400" s="234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35" t="s">
        <v>168</v>
      </c>
      <c r="AU400" s="235" t="s">
        <v>83</v>
      </c>
      <c r="AV400" s="12" t="s">
        <v>83</v>
      </c>
      <c r="AW400" s="12" t="s">
        <v>30</v>
      </c>
      <c r="AX400" s="12" t="s">
        <v>73</v>
      </c>
      <c r="AY400" s="235" t="s">
        <v>148</v>
      </c>
    </row>
    <row r="401" s="15" customFormat="1">
      <c r="A401" s="15"/>
      <c r="B401" s="263"/>
      <c r="C401" s="264"/>
      <c r="D401" s="226" t="s">
        <v>168</v>
      </c>
      <c r="E401" s="265" t="s">
        <v>1</v>
      </c>
      <c r="F401" s="266" t="s">
        <v>1024</v>
      </c>
      <c r="G401" s="264"/>
      <c r="H401" s="265" t="s">
        <v>1</v>
      </c>
      <c r="I401" s="267"/>
      <c r="J401" s="264"/>
      <c r="K401" s="264"/>
      <c r="L401" s="268"/>
      <c r="M401" s="269"/>
      <c r="N401" s="270"/>
      <c r="O401" s="270"/>
      <c r="P401" s="270"/>
      <c r="Q401" s="270"/>
      <c r="R401" s="270"/>
      <c r="S401" s="270"/>
      <c r="T401" s="27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2" t="s">
        <v>168</v>
      </c>
      <c r="AU401" s="272" t="s">
        <v>83</v>
      </c>
      <c r="AV401" s="15" t="s">
        <v>81</v>
      </c>
      <c r="AW401" s="15" t="s">
        <v>30</v>
      </c>
      <c r="AX401" s="15" t="s">
        <v>73</v>
      </c>
      <c r="AY401" s="272" t="s">
        <v>148</v>
      </c>
    </row>
    <row r="402" s="12" customFormat="1">
      <c r="A402" s="12"/>
      <c r="B402" s="224"/>
      <c r="C402" s="225"/>
      <c r="D402" s="226" t="s">
        <v>168</v>
      </c>
      <c r="E402" s="227" t="s">
        <v>1</v>
      </c>
      <c r="F402" s="228" t="s">
        <v>156</v>
      </c>
      <c r="G402" s="225"/>
      <c r="H402" s="229">
        <v>3</v>
      </c>
      <c r="I402" s="230"/>
      <c r="J402" s="225"/>
      <c r="K402" s="225"/>
      <c r="L402" s="231"/>
      <c r="M402" s="232"/>
      <c r="N402" s="233"/>
      <c r="O402" s="233"/>
      <c r="P402" s="233"/>
      <c r="Q402" s="233"/>
      <c r="R402" s="233"/>
      <c r="S402" s="233"/>
      <c r="T402" s="234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35" t="s">
        <v>168</v>
      </c>
      <c r="AU402" s="235" t="s">
        <v>83</v>
      </c>
      <c r="AV402" s="12" t="s">
        <v>83</v>
      </c>
      <c r="AW402" s="12" t="s">
        <v>30</v>
      </c>
      <c r="AX402" s="12" t="s">
        <v>73</v>
      </c>
      <c r="AY402" s="235" t="s">
        <v>148</v>
      </c>
    </row>
    <row r="403" s="15" customFormat="1">
      <c r="A403" s="15"/>
      <c r="B403" s="263"/>
      <c r="C403" s="264"/>
      <c r="D403" s="226" t="s">
        <v>168</v>
      </c>
      <c r="E403" s="265" t="s">
        <v>1</v>
      </c>
      <c r="F403" s="266" t="s">
        <v>1055</v>
      </c>
      <c r="G403" s="264"/>
      <c r="H403" s="265" t="s">
        <v>1</v>
      </c>
      <c r="I403" s="267"/>
      <c r="J403" s="264"/>
      <c r="K403" s="264"/>
      <c r="L403" s="268"/>
      <c r="M403" s="269"/>
      <c r="N403" s="270"/>
      <c r="O403" s="270"/>
      <c r="P403" s="270"/>
      <c r="Q403" s="270"/>
      <c r="R403" s="270"/>
      <c r="S403" s="270"/>
      <c r="T403" s="271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2" t="s">
        <v>168</v>
      </c>
      <c r="AU403" s="272" t="s">
        <v>83</v>
      </c>
      <c r="AV403" s="15" t="s">
        <v>81</v>
      </c>
      <c r="AW403" s="15" t="s">
        <v>30</v>
      </c>
      <c r="AX403" s="15" t="s">
        <v>73</v>
      </c>
      <c r="AY403" s="272" t="s">
        <v>148</v>
      </c>
    </row>
    <row r="404" s="12" customFormat="1">
      <c r="A404" s="12"/>
      <c r="B404" s="224"/>
      <c r="C404" s="225"/>
      <c r="D404" s="226" t="s">
        <v>168</v>
      </c>
      <c r="E404" s="227" t="s">
        <v>1</v>
      </c>
      <c r="F404" s="228" t="s">
        <v>156</v>
      </c>
      <c r="G404" s="225"/>
      <c r="H404" s="229">
        <v>3</v>
      </c>
      <c r="I404" s="230"/>
      <c r="J404" s="225"/>
      <c r="K404" s="225"/>
      <c r="L404" s="231"/>
      <c r="M404" s="232"/>
      <c r="N404" s="233"/>
      <c r="O404" s="233"/>
      <c r="P404" s="233"/>
      <c r="Q404" s="233"/>
      <c r="R404" s="233"/>
      <c r="S404" s="233"/>
      <c r="T404" s="234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235" t="s">
        <v>168</v>
      </c>
      <c r="AU404" s="235" t="s">
        <v>83</v>
      </c>
      <c r="AV404" s="12" t="s">
        <v>83</v>
      </c>
      <c r="AW404" s="12" t="s">
        <v>30</v>
      </c>
      <c r="AX404" s="12" t="s">
        <v>73</v>
      </c>
      <c r="AY404" s="235" t="s">
        <v>148</v>
      </c>
    </row>
    <row r="405" s="16" customFormat="1">
      <c r="A405" s="16"/>
      <c r="B405" s="292"/>
      <c r="C405" s="293"/>
      <c r="D405" s="226" t="s">
        <v>168</v>
      </c>
      <c r="E405" s="294" t="s">
        <v>1</v>
      </c>
      <c r="F405" s="295" t="s">
        <v>781</v>
      </c>
      <c r="G405" s="293"/>
      <c r="H405" s="296">
        <v>27</v>
      </c>
      <c r="I405" s="297"/>
      <c r="J405" s="293"/>
      <c r="K405" s="293"/>
      <c r="L405" s="298"/>
      <c r="M405" s="299"/>
      <c r="N405" s="300"/>
      <c r="O405" s="300"/>
      <c r="P405" s="300"/>
      <c r="Q405" s="300"/>
      <c r="R405" s="300"/>
      <c r="S405" s="300"/>
      <c r="T405" s="301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T405" s="302" t="s">
        <v>168</v>
      </c>
      <c r="AU405" s="302" t="s">
        <v>83</v>
      </c>
      <c r="AV405" s="16" t="s">
        <v>156</v>
      </c>
      <c r="AW405" s="16" t="s">
        <v>30</v>
      </c>
      <c r="AX405" s="16" t="s">
        <v>73</v>
      </c>
      <c r="AY405" s="302" t="s">
        <v>148</v>
      </c>
    </row>
    <row r="406" s="12" customFormat="1">
      <c r="A406" s="12"/>
      <c r="B406" s="224"/>
      <c r="C406" s="225"/>
      <c r="D406" s="226" t="s">
        <v>168</v>
      </c>
      <c r="E406" s="227" t="s">
        <v>1</v>
      </c>
      <c r="F406" s="228" t="s">
        <v>1247</v>
      </c>
      <c r="G406" s="225"/>
      <c r="H406" s="229">
        <v>81</v>
      </c>
      <c r="I406" s="230"/>
      <c r="J406" s="225"/>
      <c r="K406" s="225"/>
      <c r="L406" s="231"/>
      <c r="M406" s="232"/>
      <c r="N406" s="233"/>
      <c r="O406" s="233"/>
      <c r="P406" s="233"/>
      <c r="Q406" s="233"/>
      <c r="R406" s="233"/>
      <c r="S406" s="233"/>
      <c r="T406" s="234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35" t="s">
        <v>168</v>
      </c>
      <c r="AU406" s="235" t="s">
        <v>83</v>
      </c>
      <c r="AV406" s="12" t="s">
        <v>83</v>
      </c>
      <c r="AW406" s="12" t="s">
        <v>30</v>
      </c>
      <c r="AX406" s="12" t="s">
        <v>81</v>
      </c>
      <c r="AY406" s="235" t="s">
        <v>148</v>
      </c>
    </row>
    <row r="407" s="2" customFormat="1" ht="21.75" customHeight="1">
      <c r="A407" s="39"/>
      <c r="B407" s="40"/>
      <c r="C407" s="211" t="s">
        <v>428</v>
      </c>
      <c r="D407" s="211" t="s">
        <v>149</v>
      </c>
      <c r="E407" s="212" t="s">
        <v>1248</v>
      </c>
      <c r="F407" s="213" t="s">
        <v>1249</v>
      </c>
      <c r="G407" s="214" t="s">
        <v>159</v>
      </c>
      <c r="H407" s="215">
        <v>248</v>
      </c>
      <c r="I407" s="216"/>
      <c r="J407" s="217">
        <f>ROUND(I407*H407,2)</f>
        <v>0</v>
      </c>
      <c r="K407" s="213" t="s">
        <v>1019</v>
      </c>
      <c r="L407" s="45"/>
      <c r="M407" s="218" t="s">
        <v>1</v>
      </c>
      <c r="N407" s="219" t="s">
        <v>38</v>
      </c>
      <c r="O407" s="92"/>
      <c r="P407" s="220">
        <f>O407*H407</f>
        <v>0</v>
      </c>
      <c r="Q407" s="220">
        <v>0</v>
      </c>
      <c r="R407" s="220">
        <f>Q407*H407</f>
        <v>0</v>
      </c>
      <c r="S407" s="220">
        <v>0</v>
      </c>
      <c r="T407" s="22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2" t="s">
        <v>572</v>
      </c>
      <c r="AT407" s="222" t="s">
        <v>149</v>
      </c>
      <c r="AU407" s="222" t="s">
        <v>83</v>
      </c>
      <c r="AY407" s="18" t="s">
        <v>148</v>
      </c>
      <c r="BE407" s="223">
        <f>IF(N407="základní",J407,0)</f>
        <v>0</v>
      </c>
      <c r="BF407" s="223">
        <f>IF(N407="snížená",J407,0)</f>
        <v>0</v>
      </c>
      <c r="BG407" s="223">
        <f>IF(N407="zákl. přenesená",J407,0)</f>
        <v>0</v>
      </c>
      <c r="BH407" s="223">
        <f>IF(N407="sníž. přenesená",J407,0)</f>
        <v>0</v>
      </c>
      <c r="BI407" s="223">
        <f>IF(N407="nulová",J407,0)</f>
        <v>0</v>
      </c>
      <c r="BJ407" s="18" t="s">
        <v>81</v>
      </c>
      <c r="BK407" s="223">
        <f>ROUND(I407*H407,2)</f>
        <v>0</v>
      </c>
      <c r="BL407" s="18" t="s">
        <v>572</v>
      </c>
      <c r="BM407" s="222" t="s">
        <v>1250</v>
      </c>
    </row>
    <row r="408" s="2" customFormat="1">
      <c r="A408" s="39"/>
      <c r="B408" s="40"/>
      <c r="C408" s="41"/>
      <c r="D408" s="258" t="s">
        <v>264</v>
      </c>
      <c r="E408" s="41"/>
      <c r="F408" s="259" t="s">
        <v>1251</v>
      </c>
      <c r="G408" s="41"/>
      <c r="H408" s="41"/>
      <c r="I408" s="260"/>
      <c r="J408" s="41"/>
      <c r="K408" s="41"/>
      <c r="L408" s="45"/>
      <c r="M408" s="261"/>
      <c r="N408" s="262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264</v>
      </c>
      <c r="AU408" s="18" t="s">
        <v>83</v>
      </c>
    </row>
    <row r="409" s="15" customFormat="1">
      <c r="A409" s="15"/>
      <c r="B409" s="263"/>
      <c r="C409" s="264"/>
      <c r="D409" s="226" t="s">
        <v>168</v>
      </c>
      <c r="E409" s="265" t="s">
        <v>1</v>
      </c>
      <c r="F409" s="266" t="s">
        <v>1252</v>
      </c>
      <c r="G409" s="264"/>
      <c r="H409" s="265" t="s">
        <v>1</v>
      </c>
      <c r="I409" s="267"/>
      <c r="J409" s="264"/>
      <c r="K409" s="264"/>
      <c r="L409" s="268"/>
      <c r="M409" s="269"/>
      <c r="N409" s="270"/>
      <c r="O409" s="270"/>
      <c r="P409" s="270"/>
      <c r="Q409" s="270"/>
      <c r="R409" s="270"/>
      <c r="S409" s="270"/>
      <c r="T409" s="271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72" t="s">
        <v>168</v>
      </c>
      <c r="AU409" s="272" t="s">
        <v>83</v>
      </c>
      <c r="AV409" s="15" t="s">
        <v>81</v>
      </c>
      <c r="AW409" s="15" t="s">
        <v>30</v>
      </c>
      <c r="AX409" s="15" t="s">
        <v>73</v>
      </c>
      <c r="AY409" s="272" t="s">
        <v>148</v>
      </c>
    </row>
    <row r="410" s="15" customFormat="1">
      <c r="A410" s="15"/>
      <c r="B410" s="263"/>
      <c r="C410" s="264"/>
      <c r="D410" s="226" t="s">
        <v>168</v>
      </c>
      <c r="E410" s="265" t="s">
        <v>1</v>
      </c>
      <c r="F410" s="266" t="s">
        <v>1253</v>
      </c>
      <c r="G410" s="264"/>
      <c r="H410" s="265" t="s">
        <v>1</v>
      </c>
      <c r="I410" s="267"/>
      <c r="J410" s="264"/>
      <c r="K410" s="264"/>
      <c r="L410" s="268"/>
      <c r="M410" s="269"/>
      <c r="N410" s="270"/>
      <c r="O410" s="270"/>
      <c r="P410" s="270"/>
      <c r="Q410" s="270"/>
      <c r="R410" s="270"/>
      <c r="S410" s="270"/>
      <c r="T410" s="271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2" t="s">
        <v>168</v>
      </c>
      <c r="AU410" s="272" t="s">
        <v>83</v>
      </c>
      <c r="AV410" s="15" t="s">
        <v>81</v>
      </c>
      <c r="AW410" s="15" t="s">
        <v>30</v>
      </c>
      <c r="AX410" s="15" t="s">
        <v>73</v>
      </c>
      <c r="AY410" s="272" t="s">
        <v>148</v>
      </c>
    </row>
    <row r="411" s="12" customFormat="1">
      <c r="A411" s="12"/>
      <c r="B411" s="224"/>
      <c r="C411" s="225"/>
      <c r="D411" s="226" t="s">
        <v>168</v>
      </c>
      <c r="E411" s="227" t="s">
        <v>1</v>
      </c>
      <c r="F411" s="228" t="s">
        <v>1254</v>
      </c>
      <c r="G411" s="225"/>
      <c r="H411" s="229">
        <v>248</v>
      </c>
      <c r="I411" s="230"/>
      <c r="J411" s="225"/>
      <c r="K411" s="225"/>
      <c r="L411" s="231"/>
      <c r="M411" s="232"/>
      <c r="N411" s="233"/>
      <c r="O411" s="233"/>
      <c r="P411" s="233"/>
      <c r="Q411" s="233"/>
      <c r="R411" s="233"/>
      <c r="S411" s="233"/>
      <c r="T411" s="234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T411" s="235" t="s">
        <v>168</v>
      </c>
      <c r="AU411" s="235" t="s">
        <v>83</v>
      </c>
      <c r="AV411" s="12" t="s">
        <v>83</v>
      </c>
      <c r="AW411" s="12" t="s">
        <v>30</v>
      </c>
      <c r="AX411" s="12" t="s">
        <v>73</v>
      </c>
      <c r="AY411" s="235" t="s">
        <v>148</v>
      </c>
    </row>
    <row r="412" s="13" customFormat="1">
      <c r="A412" s="13"/>
      <c r="B412" s="236"/>
      <c r="C412" s="237"/>
      <c r="D412" s="226" t="s">
        <v>168</v>
      </c>
      <c r="E412" s="238" t="s">
        <v>1</v>
      </c>
      <c r="F412" s="239" t="s">
        <v>170</v>
      </c>
      <c r="G412" s="237"/>
      <c r="H412" s="240">
        <v>248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6" t="s">
        <v>168</v>
      </c>
      <c r="AU412" s="246" t="s">
        <v>83</v>
      </c>
      <c r="AV412" s="13" t="s">
        <v>153</v>
      </c>
      <c r="AW412" s="13" t="s">
        <v>30</v>
      </c>
      <c r="AX412" s="13" t="s">
        <v>81</v>
      </c>
      <c r="AY412" s="246" t="s">
        <v>148</v>
      </c>
    </row>
    <row r="413" s="2" customFormat="1" ht="24.15" customHeight="1">
      <c r="A413" s="39"/>
      <c r="B413" s="40"/>
      <c r="C413" s="211" t="s">
        <v>433</v>
      </c>
      <c r="D413" s="211" t="s">
        <v>149</v>
      </c>
      <c r="E413" s="212" t="s">
        <v>1255</v>
      </c>
      <c r="F413" s="213" t="s">
        <v>1256</v>
      </c>
      <c r="G413" s="214" t="s">
        <v>159</v>
      </c>
      <c r="H413" s="215">
        <v>62</v>
      </c>
      <c r="I413" s="216"/>
      <c r="J413" s="217">
        <f>ROUND(I413*H413,2)</f>
        <v>0</v>
      </c>
      <c r="K413" s="213" t="s">
        <v>1019</v>
      </c>
      <c r="L413" s="45"/>
      <c r="M413" s="218" t="s">
        <v>1</v>
      </c>
      <c r="N413" s="219" t="s">
        <v>38</v>
      </c>
      <c r="O413" s="92"/>
      <c r="P413" s="220">
        <f>O413*H413</f>
        <v>0</v>
      </c>
      <c r="Q413" s="220">
        <v>0</v>
      </c>
      <c r="R413" s="220">
        <f>Q413*H413</f>
        <v>0</v>
      </c>
      <c r="S413" s="220">
        <v>0</v>
      </c>
      <c r="T413" s="22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22" t="s">
        <v>572</v>
      </c>
      <c r="AT413" s="222" t="s">
        <v>149</v>
      </c>
      <c r="AU413" s="222" t="s">
        <v>83</v>
      </c>
      <c r="AY413" s="18" t="s">
        <v>148</v>
      </c>
      <c r="BE413" s="223">
        <f>IF(N413="základní",J413,0)</f>
        <v>0</v>
      </c>
      <c r="BF413" s="223">
        <f>IF(N413="snížená",J413,0)</f>
        <v>0</v>
      </c>
      <c r="BG413" s="223">
        <f>IF(N413="zákl. přenesená",J413,0)</f>
        <v>0</v>
      </c>
      <c r="BH413" s="223">
        <f>IF(N413="sníž. přenesená",J413,0)</f>
        <v>0</v>
      </c>
      <c r="BI413" s="223">
        <f>IF(N413="nulová",J413,0)</f>
        <v>0</v>
      </c>
      <c r="BJ413" s="18" t="s">
        <v>81</v>
      </c>
      <c r="BK413" s="223">
        <f>ROUND(I413*H413,2)</f>
        <v>0</v>
      </c>
      <c r="BL413" s="18" t="s">
        <v>572</v>
      </c>
      <c r="BM413" s="222" t="s">
        <v>1257</v>
      </c>
    </row>
    <row r="414" s="2" customFormat="1">
      <c r="A414" s="39"/>
      <c r="B414" s="40"/>
      <c r="C414" s="41"/>
      <c r="D414" s="258" t="s">
        <v>264</v>
      </c>
      <c r="E414" s="41"/>
      <c r="F414" s="259" t="s">
        <v>1258</v>
      </c>
      <c r="G414" s="41"/>
      <c r="H414" s="41"/>
      <c r="I414" s="260"/>
      <c r="J414" s="41"/>
      <c r="K414" s="41"/>
      <c r="L414" s="45"/>
      <c r="M414" s="261"/>
      <c r="N414" s="262"/>
      <c r="O414" s="92"/>
      <c r="P414" s="92"/>
      <c r="Q414" s="92"/>
      <c r="R414" s="92"/>
      <c r="S414" s="92"/>
      <c r="T414" s="93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264</v>
      </c>
      <c r="AU414" s="18" t="s">
        <v>83</v>
      </c>
    </row>
    <row r="415" s="15" customFormat="1">
      <c r="A415" s="15"/>
      <c r="B415" s="263"/>
      <c r="C415" s="264"/>
      <c r="D415" s="226" t="s">
        <v>168</v>
      </c>
      <c r="E415" s="265" t="s">
        <v>1</v>
      </c>
      <c r="F415" s="266" t="s">
        <v>1259</v>
      </c>
      <c r="G415" s="264"/>
      <c r="H415" s="265" t="s">
        <v>1</v>
      </c>
      <c r="I415" s="267"/>
      <c r="J415" s="264"/>
      <c r="K415" s="264"/>
      <c r="L415" s="268"/>
      <c r="M415" s="269"/>
      <c r="N415" s="270"/>
      <c r="O415" s="270"/>
      <c r="P415" s="270"/>
      <c r="Q415" s="270"/>
      <c r="R415" s="270"/>
      <c r="S415" s="270"/>
      <c r="T415" s="271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72" t="s">
        <v>168</v>
      </c>
      <c r="AU415" s="272" t="s">
        <v>83</v>
      </c>
      <c r="AV415" s="15" t="s">
        <v>81</v>
      </c>
      <c r="AW415" s="15" t="s">
        <v>30</v>
      </c>
      <c r="AX415" s="15" t="s">
        <v>73</v>
      </c>
      <c r="AY415" s="272" t="s">
        <v>148</v>
      </c>
    </row>
    <row r="416" s="12" customFormat="1">
      <c r="A416" s="12"/>
      <c r="B416" s="224"/>
      <c r="C416" s="225"/>
      <c r="D416" s="226" t="s">
        <v>168</v>
      </c>
      <c r="E416" s="227" t="s">
        <v>1</v>
      </c>
      <c r="F416" s="228" t="s">
        <v>1260</v>
      </c>
      <c r="G416" s="225"/>
      <c r="H416" s="229">
        <v>62</v>
      </c>
      <c r="I416" s="230"/>
      <c r="J416" s="225"/>
      <c r="K416" s="225"/>
      <c r="L416" s="231"/>
      <c r="M416" s="232"/>
      <c r="N416" s="233"/>
      <c r="O416" s="233"/>
      <c r="P416" s="233"/>
      <c r="Q416" s="233"/>
      <c r="R416" s="233"/>
      <c r="S416" s="233"/>
      <c r="T416" s="234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T416" s="235" t="s">
        <v>168</v>
      </c>
      <c r="AU416" s="235" t="s">
        <v>83</v>
      </c>
      <c r="AV416" s="12" t="s">
        <v>83</v>
      </c>
      <c r="AW416" s="12" t="s">
        <v>30</v>
      </c>
      <c r="AX416" s="12" t="s">
        <v>73</v>
      </c>
      <c r="AY416" s="235" t="s">
        <v>148</v>
      </c>
    </row>
    <row r="417" s="13" customFormat="1">
      <c r="A417" s="13"/>
      <c r="B417" s="236"/>
      <c r="C417" s="237"/>
      <c r="D417" s="226" t="s">
        <v>168</v>
      </c>
      <c r="E417" s="238" t="s">
        <v>1</v>
      </c>
      <c r="F417" s="239" t="s">
        <v>170</v>
      </c>
      <c r="G417" s="237"/>
      <c r="H417" s="240">
        <v>62</v>
      </c>
      <c r="I417" s="241"/>
      <c r="J417" s="237"/>
      <c r="K417" s="237"/>
      <c r="L417" s="242"/>
      <c r="M417" s="243"/>
      <c r="N417" s="244"/>
      <c r="O417" s="244"/>
      <c r="P417" s="244"/>
      <c r="Q417" s="244"/>
      <c r="R417" s="244"/>
      <c r="S417" s="244"/>
      <c r="T417" s="24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6" t="s">
        <v>168</v>
      </c>
      <c r="AU417" s="246" t="s">
        <v>83</v>
      </c>
      <c r="AV417" s="13" t="s">
        <v>153</v>
      </c>
      <c r="AW417" s="13" t="s">
        <v>30</v>
      </c>
      <c r="AX417" s="13" t="s">
        <v>81</v>
      </c>
      <c r="AY417" s="246" t="s">
        <v>148</v>
      </c>
    </row>
    <row r="418" s="2" customFormat="1" ht="16.5" customHeight="1">
      <c r="A418" s="39"/>
      <c r="B418" s="40"/>
      <c r="C418" s="273" t="s">
        <v>440</v>
      </c>
      <c r="D418" s="273" t="s">
        <v>315</v>
      </c>
      <c r="E418" s="274" t="s">
        <v>1261</v>
      </c>
      <c r="F418" s="275" t="s">
        <v>1262</v>
      </c>
      <c r="G418" s="276" t="s">
        <v>159</v>
      </c>
      <c r="H418" s="277">
        <v>62</v>
      </c>
      <c r="I418" s="278"/>
      <c r="J418" s="279">
        <f>ROUND(I418*H418,2)</f>
        <v>0</v>
      </c>
      <c r="K418" s="275" t="s">
        <v>1</v>
      </c>
      <c r="L418" s="280"/>
      <c r="M418" s="281" t="s">
        <v>1</v>
      </c>
      <c r="N418" s="282" t="s">
        <v>38</v>
      </c>
      <c r="O418" s="92"/>
      <c r="P418" s="220">
        <f>O418*H418</f>
        <v>0</v>
      </c>
      <c r="Q418" s="220">
        <v>0</v>
      </c>
      <c r="R418" s="220">
        <f>Q418*H418</f>
        <v>0</v>
      </c>
      <c r="S418" s="220">
        <v>0</v>
      </c>
      <c r="T418" s="221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2" t="s">
        <v>1218</v>
      </c>
      <c r="AT418" s="222" t="s">
        <v>315</v>
      </c>
      <c r="AU418" s="222" t="s">
        <v>83</v>
      </c>
      <c r="AY418" s="18" t="s">
        <v>148</v>
      </c>
      <c r="BE418" s="223">
        <f>IF(N418="základní",J418,0)</f>
        <v>0</v>
      </c>
      <c r="BF418" s="223">
        <f>IF(N418="snížená",J418,0)</f>
        <v>0</v>
      </c>
      <c r="BG418" s="223">
        <f>IF(N418="zákl. přenesená",J418,0)</f>
        <v>0</v>
      </c>
      <c r="BH418" s="223">
        <f>IF(N418="sníž. přenesená",J418,0)</f>
        <v>0</v>
      </c>
      <c r="BI418" s="223">
        <f>IF(N418="nulová",J418,0)</f>
        <v>0</v>
      </c>
      <c r="BJ418" s="18" t="s">
        <v>81</v>
      </c>
      <c r="BK418" s="223">
        <f>ROUND(I418*H418,2)</f>
        <v>0</v>
      </c>
      <c r="BL418" s="18" t="s">
        <v>1218</v>
      </c>
      <c r="BM418" s="222" t="s">
        <v>1263</v>
      </c>
    </row>
    <row r="419" s="2" customFormat="1" ht="16.5" customHeight="1">
      <c r="A419" s="39"/>
      <c r="B419" s="40"/>
      <c r="C419" s="211" t="s">
        <v>445</v>
      </c>
      <c r="D419" s="211" t="s">
        <v>149</v>
      </c>
      <c r="E419" s="212" t="s">
        <v>1264</v>
      </c>
      <c r="F419" s="213" t="s">
        <v>1265</v>
      </c>
      <c r="G419" s="214" t="s">
        <v>159</v>
      </c>
      <c r="H419" s="215">
        <v>27</v>
      </c>
      <c r="I419" s="216"/>
      <c r="J419" s="217">
        <f>ROUND(I419*H419,2)</f>
        <v>0</v>
      </c>
      <c r="K419" s="213" t="s">
        <v>1019</v>
      </c>
      <c r="L419" s="45"/>
      <c r="M419" s="218" t="s">
        <v>1</v>
      </c>
      <c r="N419" s="219" t="s">
        <v>38</v>
      </c>
      <c r="O419" s="92"/>
      <c r="P419" s="220">
        <f>O419*H419</f>
        <v>0</v>
      </c>
      <c r="Q419" s="220">
        <v>0</v>
      </c>
      <c r="R419" s="220">
        <f>Q419*H419</f>
        <v>0</v>
      </c>
      <c r="S419" s="220">
        <v>0</v>
      </c>
      <c r="T419" s="22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2" t="s">
        <v>572</v>
      </c>
      <c r="AT419" s="222" t="s">
        <v>149</v>
      </c>
      <c r="AU419" s="222" t="s">
        <v>83</v>
      </c>
      <c r="AY419" s="18" t="s">
        <v>148</v>
      </c>
      <c r="BE419" s="223">
        <f>IF(N419="základní",J419,0)</f>
        <v>0</v>
      </c>
      <c r="BF419" s="223">
        <f>IF(N419="snížená",J419,0)</f>
        <v>0</v>
      </c>
      <c r="BG419" s="223">
        <f>IF(N419="zákl. přenesená",J419,0)</f>
        <v>0</v>
      </c>
      <c r="BH419" s="223">
        <f>IF(N419="sníž. přenesená",J419,0)</f>
        <v>0</v>
      </c>
      <c r="BI419" s="223">
        <f>IF(N419="nulová",J419,0)</f>
        <v>0</v>
      </c>
      <c r="BJ419" s="18" t="s">
        <v>81</v>
      </c>
      <c r="BK419" s="223">
        <f>ROUND(I419*H419,2)</f>
        <v>0</v>
      </c>
      <c r="BL419" s="18" t="s">
        <v>572</v>
      </c>
      <c r="BM419" s="222" t="s">
        <v>1266</v>
      </c>
    </row>
    <row r="420" s="2" customFormat="1">
      <c r="A420" s="39"/>
      <c r="B420" s="40"/>
      <c r="C420" s="41"/>
      <c r="D420" s="258" t="s">
        <v>264</v>
      </c>
      <c r="E420" s="41"/>
      <c r="F420" s="259" t="s">
        <v>1267</v>
      </c>
      <c r="G420" s="41"/>
      <c r="H420" s="41"/>
      <c r="I420" s="260"/>
      <c r="J420" s="41"/>
      <c r="K420" s="41"/>
      <c r="L420" s="45"/>
      <c r="M420" s="261"/>
      <c r="N420" s="262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264</v>
      </c>
      <c r="AU420" s="18" t="s">
        <v>83</v>
      </c>
    </row>
    <row r="421" s="15" customFormat="1">
      <c r="A421" s="15"/>
      <c r="B421" s="263"/>
      <c r="C421" s="264"/>
      <c r="D421" s="226" t="s">
        <v>168</v>
      </c>
      <c r="E421" s="265" t="s">
        <v>1</v>
      </c>
      <c r="F421" s="266" t="s">
        <v>1022</v>
      </c>
      <c r="G421" s="264"/>
      <c r="H421" s="265" t="s">
        <v>1</v>
      </c>
      <c r="I421" s="267"/>
      <c r="J421" s="264"/>
      <c r="K421" s="264"/>
      <c r="L421" s="268"/>
      <c r="M421" s="269"/>
      <c r="N421" s="270"/>
      <c r="O421" s="270"/>
      <c r="P421" s="270"/>
      <c r="Q421" s="270"/>
      <c r="R421" s="270"/>
      <c r="S421" s="270"/>
      <c r="T421" s="271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72" t="s">
        <v>168</v>
      </c>
      <c r="AU421" s="272" t="s">
        <v>83</v>
      </c>
      <c r="AV421" s="15" t="s">
        <v>81</v>
      </c>
      <c r="AW421" s="15" t="s">
        <v>30</v>
      </c>
      <c r="AX421" s="15" t="s">
        <v>73</v>
      </c>
      <c r="AY421" s="272" t="s">
        <v>148</v>
      </c>
    </row>
    <row r="422" s="12" customFormat="1">
      <c r="A422" s="12"/>
      <c r="B422" s="224"/>
      <c r="C422" s="225"/>
      <c r="D422" s="226" t="s">
        <v>168</v>
      </c>
      <c r="E422" s="227" t="s">
        <v>1</v>
      </c>
      <c r="F422" s="228" t="s">
        <v>7</v>
      </c>
      <c r="G422" s="225"/>
      <c r="H422" s="229">
        <v>21</v>
      </c>
      <c r="I422" s="230"/>
      <c r="J422" s="225"/>
      <c r="K422" s="225"/>
      <c r="L422" s="231"/>
      <c r="M422" s="232"/>
      <c r="N422" s="233"/>
      <c r="O422" s="233"/>
      <c r="P422" s="233"/>
      <c r="Q422" s="233"/>
      <c r="R422" s="233"/>
      <c r="S422" s="233"/>
      <c r="T422" s="234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T422" s="235" t="s">
        <v>168</v>
      </c>
      <c r="AU422" s="235" t="s">
        <v>83</v>
      </c>
      <c r="AV422" s="12" t="s">
        <v>83</v>
      </c>
      <c r="AW422" s="12" t="s">
        <v>30</v>
      </c>
      <c r="AX422" s="12" t="s">
        <v>73</v>
      </c>
      <c r="AY422" s="235" t="s">
        <v>148</v>
      </c>
    </row>
    <row r="423" s="15" customFormat="1">
      <c r="A423" s="15"/>
      <c r="B423" s="263"/>
      <c r="C423" s="264"/>
      <c r="D423" s="226" t="s">
        <v>168</v>
      </c>
      <c r="E423" s="265" t="s">
        <v>1</v>
      </c>
      <c r="F423" s="266" t="s">
        <v>1024</v>
      </c>
      <c r="G423" s="264"/>
      <c r="H423" s="265" t="s">
        <v>1</v>
      </c>
      <c r="I423" s="267"/>
      <c r="J423" s="264"/>
      <c r="K423" s="264"/>
      <c r="L423" s="268"/>
      <c r="M423" s="269"/>
      <c r="N423" s="270"/>
      <c r="O423" s="270"/>
      <c r="P423" s="270"/>
      <c r="Q423" s="270"/>
      <c r="R423" s="270"/>
      <c r="S423" s="270"/>
      <c r="T423" s="271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2" t="s">
        <v>168</v>
      </c>
      <c r="AU423" s="272" t="s">
        <v>83</v>
      </c>
      <c r="AV423" s="15" t="s">
        <v>81</v>
      </c>
      <c r="AW423" s="15" t="s">
        <v>30</v>
      </c>
      <c r="AX423" s="15" t="s">
        <v>73</v>
      </c>
      <c r="AY423" s="272" t="s">
        <v>148</v>
      </c>
    </row>
    <row r="424" s="12" customFormat="1">
      <c r="A424" s="12"/>
      <c r="B424" s="224"/>
      <c r="C424" s="225"/>
      <c r="D424" s="226" t="s">
        <v>168</v>
      </c>
      <c r="E424" s="227" t="s">
        <v>1</v>
      </c>
      <c r="F424" s="228" t="s">
        <v>156</v>
      </c>
      <c r="G424" s="225"/>
      <c r="H424" s="229">
        <v>3</v>
      </c>
      <c r="I424" s="230"/>
      <c r="J424" s="225"/>
      <c r="K424" s="225"/>
      <c r="L424" s="231"/>
      <c r="M424" s="232"/>
      <c r="N424" s="233"/>
      <c r="O424" s="233"/>
      <c r="P424" s="233"/>
      <c r="Q424" s="233"/>
      <c r="R424" s="233"/>
      <c r="S424" s="233"/>
      <c r="T424" s="234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35" t="s">
        <v>168</v>
      </c>
      <c r="AU424" s="235" t="s">
        <v>83</v>
      </c>
      <c r="AV424" s="12" t="s">
        <v>83</v>
      </c>
      <c r="AW424" s="12" t="s">
        <v>30</v>
      </c>
      <c r="AX424" s="12" t="s">
        <v>73</v>
      </c>
      <c r="AY424" s="235" t="s">
        <v>148</v>
      </c>
    </row>
    <row r="425" s="15" customFormat="1">
      <c r="A425" s="15"/>
      <c r="B425" s="263"/>
      <c r="C425" s="264"/>
      <c r="D425" s="226" t="s">
        <v>168</v>
      </c>
      <c r="E425" s="265" t="s">
        <v>1</v>
      </c>
      <c r="F425" s="266" t="s">
        <v>1055</v>
      </c>
      <c r="G425" s="264"/>
      <c r="H425" s="265" t="s">
        <v>1</v>
      </c>
      <c r="I425" s="267"/>
      <c r="J425" s="264"/>
      <c r="K425" s="264"/>
      <c r="L425" s="268"/>
      <c r="M425" s="269"/>
      <c r="N425" s="270"/>
      <c r="O425" s="270"/>
      <c r="P425" s="270"/>
      <c r="Q425" s="270"/>
      <c r="R425" s="270"/>
      <c r="S425" s="270"/>
      <c r="T425" s="271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2" t="s">
        <v>168</v>
      </c>
      <c r="AU425" s="272" t="s">
        <v>83</v>
      </c>
      <c r="AV425" s="15" t="s">
        <v>81</v>
      </c>
      <c r="AW425" s="15" t="s">
        <v>30</v>
      </c>
      <c r="AX425" s="15" t="s">
        <v>73</v>
      </c>
      <c r="AY425" s="272" t="s">
        <v>148</v>
      </c>
    </row>
    <row r="426" s="12" customFormat="1">
      <c r="A426" s="12"/>
      <c r="B426" s="224"/>
      <c r="C426" s="225"/>
      <c r="D426" s="226" t="s">
        <v>168</v>
      </c>
      <c r="E426" s="227" t="s">
        <v>1</v>
      </c>
      <c r="F426" s="228" t="s">
        <v>156</v>
      </c>
      <c r="G426" s="225"/>
      <c r="H426" s="229">
        <v>3</v>
      </c>
      <c r="I426" s="230"/>
      <c r="J426" s="225"/>
      <c r="K426" s="225"/>
      <c r="L426" s="231"/>
      <c r="M426" s="232"/>
      <c r="N426" s="233"/>
      <c r="O426" s="233"/>
      <c r="P426" s="233"/>
      <c r="Q426" s="233"/>
      <c r="R426" s="233"/>
      <c r="S426" s="233"/>
      <c r="T426" s="234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35" t="s">
        <v>168</v>
      </c>
      <c r="AU426" s="235" t="s">
        <v>83</v>
      </c>
      <c r="AV426" s="12" t="s">
        <v>83</v>
      </c>
      <c r="AW426" s="12" t="s">
        <v>30</v>
      </c>
      <c r="AX426" s="12" t="s">
        <v>73</v>
      </c>
      <c r="AY426" s="235" t="s">
        <v>148</v>
      </c>
    </row>
    <row r="427" s="13" customFormat="1">
      <c r="A427" s="13"/>
      <c r="B427" s="236"/>
      <c r="C427" s="237"/>
      <c r="D427" s="226" t="s">
        <v>168</v>
      </c>
      <c r="E427" s="238" t="s">
        <v>1</v>
      </c>
      <c r="F427" s="239" t="s">
        <v>170</v>
      </c>
      <c r="G427" s="237"/>
      <c r="H427" s="240">
        <v>27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168</v>
      </c>
      <c r="AU427" s="246" t="s">
        <v>83</v>
      </c>
      <c r="AV427" s="13" t="s">
        <v>153</v>
      </c>
      <c r="AW427" s="13" t="s">
        <v>30</v>
      </c>
      <c r="AX427" s="13" t="s">
        <v>81</v>
      </c>
      <c r="AY427" s="246" t="s">
        <v>148</v>
      </c>
    </row>
    <row r="428" s="2" customFormat="1" ht="16.5" customHeight="1">
      <c r="A428" s="39"/>
      <c r="B428" s="40"/>
      <c r="C428" s="273" t="s">
        <v>451</v>
      </c>
      <c r="D428" s="273" t="s">
        <v>315</v>
      </c>
      <c r="E428" s="274" t="s">
        <v>1268</v>
      </c>
      <c r="F428" s="275" t="s">
        <v>1269</v>
      </c>
      <c r="G428" s="276" t="s">
        <v>159</v>
      </c>
      <c r="H428" s="277">
        <v>27</v>
      </c>
      <c r="I428" s="278"/>
      <c r="J428" s="279">
        <f>ROUND(I428*H428,2)</f>
        <v>0</v>
      </c>
      <c r="K428" s="275" t="s">
        <v>1</v>
      </c>
      <c r="L428" s="280"/>
      <c r="M428" s="281" t="s">
        <v>1</v>
      </c>
      <c r="N428" s="282" t="s">
        <v>38</v>
      </c>
      <c r="O428" s="92"/>
      <c r="P428" s="220">
        <f>O428*H428</f>
        <v>0</v>
      </c>
      <c r="Q428" s="220">
        <v>0.0033</v>
      </c>
      <c r="R428" s="220">
        <f>Q428*H428</f>
        <v>0.089099999999999999</v>
      </c>
      <c r="S428" s="220">
        <v>0</v>
      </c>
      <c r="T428" s="221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2" t="s">
        <v>1218</v>
      </c>
      <c r="AT428" s="222" t="s">
        <v>315</v>
      </c>
      <c r="AU428" s="222" t="s">
        <v>83</v>
      </c>
      <c r="AY428" s="18" t="s">
        <v>148</v>
      </c>
      <c r="BE428" s="223">
        <f>IF(N428="základní",J428,0)</f>
        <v>0</v>
      </c>
      <c r="BF428" s="223">
        <f>IF(N428="snížená",J428,0)</f>
        <v>0</v>
      </c>
      <c r="BG428" s="223">
        <f>IF(N428="zákl. přenesená",J428,0)</f>
        <v>0</v>
      </c>
      <c r="BH428" s="223">
        <f>IF(N428="sníž. přenesená",J428,0)</f>
        <v>0</v>
      </c>
      <c r="BI428" s="223">
        <f>IF(N428="nulová",J428,0)</f>
        <v>0</v>
      </c>
      <c r="BJ428" s="18" t="s">
        <v>81</v>
      </c>
      <c r="BK428" s="223">
        <f>ROUND(I428*H428,2)</f>
        <v>0</v>
      </c>
      <c r="BL428" s="18" t="s">
        <v>1218</v>
      </c>
      <c r="BM428" s="222" t="s">
        <v>1270</v>
      </c>
    </row>
    <row r="429" s="2" customFormat="1" ht="16.5" customHeight="1">
      <c r="A429" s="39"/>
      <c r="B429" s="40"/>
      <c r="C429" s="211" t="s">
        <v>456</v>
      </c>
      <c r="D429" s="211" t="s">
        <v>149</v>
      </c>
      <c r="E429" s="212" t="s">
        <v>1271</v>
      </c>
      <c r="F429" s="213" t="s">
        <v>1272</v>
      </c>
      <c r="G429" s="214" t="s">
        <v>159</v>
      </c>
      <c r="H429" s="215">
        <v>27</v>
      </c>
      <c r="I429" s="216"/>
      <c r="J429" s="217">
        <f>ROUND(I429*H429,2)</f>
        <v>0</v>
      </c>
      <c r="K429" s="213" t="s">
        <v>1019</v>
      </c>
      <c r="L429" s="45"/>
      <c r="M429" s="218" t="s">
        <v>1</v>
      </c>
      <c r="N429" s="219" t="s">
        <v>38</v>
      </c>
      <c r="O429" s="92"/>
      <c r="P429" s="220">
        <f>O429*H429</f>
        <v>0</v>
      </c>
      <c r="Q429" s="220">
        <v>0</v>
      </c>
      <c r="R429" s="220">
        <f>Q429*H429</f>
        <v>0</v>
      </c>
      <c r="S429" s="220">
        <v>0</v>
      </c>
      <c r="T429" s="22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22" t="s">
        <v>572</v>
      </c>
      <c r="AT429" s="222" t="s">
        <v>149</v>
      </c>
      <c r="AU429" s="222" t="s">
        <v>83</v>
      </c>
      <c r="AY429" s="18" t="s">
        <v>148</v>
      </c>
      <c r="BE429" s="223">
        <f>IF(N429="základní",J429,0)</f>
        <v>0</v>
      </c>
      <c r="BF429" s="223">
        <f>IF(N429="snížená",J429,0)</f>
        <v>0</v>
      </c>
      <c r="BG429" s="223">
        <f>IF(N429="zákl. přenesená",J429,0)</f>
        <v>0</v>
      </c>
      <c r="BH429" s="223">
        <f>IF(N429="sníž. přenesená",J429,0)</f>
        <v>0</v>
      </c>
      <c r="BI429" s="223">
        <f>IF(N429="nulová",J429,0)</f>
        <v>0</v>
      </c>
      <c r="BJ429" s="18" t="s">
        <v>81</v>
      </c>
      <c r="BK429" s="223">
        <f>ROUND(I429*H429,2)</f>
        <v>0</v>
      </c>
      <c r="BL429" s="18" t="s">
        <v>572</v>
      </c>
      <c r="BM429" s="222" t="s">
        <v>1273</v>
      </c>
    </row>
    <row r="430" s="2" customFormat="1">
      <c r="A430" s="39"/>
      <c r="B430" s="40"/>
      <c r="C430" s="41"/>
      <c r="D430" s="258" t="s">
        <v>264</v>
      </c>
      <c r="E430" s="41"/>
      <c r="F430" s="259" t="s">
        <v>1274</v>
      </c>
      <c r="G430" s="41"/>
      <c r="H430" s="41"/>
      <c r="I430" s="260"/>
      <c r="J430" s="41"/>
      <c r="K430" s="41"/>
      <c r="L430" s="45"/>
      <c r="M430" s="261"/>
      <c r="N430" s="262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264</v>
      </c>
      <c r="AU430" s="18" t="s">
        <v>83</v>
      </c>
    </row>
    <row r="431" s="15" customFormat="1">
      <c r="A431" s="15"/>
      <c r="B431" s="263"/>
      <c r="C431" s="264"/>
      <c r="D431" s="226" t="s">
        <v>168</v>
      </c>
      <c r="E431" s="265" t="s">
        <v>1</v>
      </c>
      <c r="F431" s="266" t="s">
        <v>1022</v>
      </c>
      <c r="G431" s="264"/>
      <c r="H431" s="265" t="s">
        <v>1</v>
      </c>
      <c r="I431" s="267"/>
      <c r="J431" s="264"/>
      <c r="K431" s="264"/>
      <c r="L431" s="268"/>
      <c r="M431" s="269"/>
      <c r="N431" s="270"/>
      <c r="O431" s="270"/>
      <c r="P431" s="270"/>
      <c r="Q431" s="270"/>
      <c r="R431" s="270"/>
      <c r="S431" s="270"/>
      <c r="T431" s="271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72" t="s">
        <v>168</v>
      </c>
      <c r="AU431" s="272" t="s">
        <v>83</v>
      </c>
      <c r="AV431" s="15" t="s">
        <v>81</v>
      </c>
      <c r="AW431" s="15" t="s">
        <v>30</v>
      </c>
      <c r="AX431" s="15" t="s">
        <v>73</v>
      </c>
      <c r="AY431" s="272" t="s">
        <v>148</v>
      </c>
    </row>
    <row r="432" s="12" customFormat="1">
      <c r="A432" s="12"/>
      <c r="B432" s="224"/>
      <c r="C432" s="225"/>
      <c r="D432" s="226" t="s">
        <v>168</v>
      </c>
      <c r="E432" s="227" t="s">
        <v>1</v>
      </c>
      <c r="F432" s="228" t="s">
        <v>7</v>
      </c>
      <c r="G432" s="225"/>
      <c r="H432" s="229">
        <v>21</v>
      </c>
      <c r="I432" s="230"/>
      <c r="J432" s="225"/>
      <c r="K432" s="225"/>
      <c r="L432" s="231"/>
      <c r="M432" s="232"/>
      <c r="N432" s="233"/>
      <c r="O432" s="233"/>
      <c r="P432" s="233"/>
      <c r="Q432" s="233"/>
      <c r="R432" s="233"/>
      <c r="S432" s="233"/>
      <c r="T432" s="234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35" t="s">
        <v>168</v>
      </c>
      <c r="AU432" s="235" t="s">
        <v>83</v>
      </c>
      <c r="AV432" s="12" t="s">
        <v>83</v>
      </c>
      <c r="AW432" s="12" t="s">
        <v>30</v>
      </c>
      <c r="AX432" s="12" t="s">
        <v>73</v>
      </c>
      <c r="AY432" s="235" t="s">
        <v>148</v>
      </c>
    </row>
    <row r="433" s="15" customFormat="1">
      <c r="A433" s="15"/>
      <c r="B433" s="263"/>
      <c r="C433" s="264"/>
      <c r="D433" s="226" t="s">
        <v>168</v>
      </c>
      <c r="E433" s="265" t="s">
        <v>1</v>
      </c>
      <c r="F433" s="266" t="s">
        <v>1024</v>
      </c>
      <c r="G433" s="264"/>
      <c r="H433" s="265" t="s">
        <v>1</v>
      </c>
      <c r="I433" s="267"/>
      <c r="J433" s="264"/>
      <c r="K433" s="264"/>
      <c r="L433" s="268"/>
      <c r="M433" s="269"/>
      <c r="N433" s="270"/>
      <c r="O433" s="270"/>
      <c r="P433" s="270"/>
      <c r="Q433" s="270"/>
      <c r="R433" s="270"/>
      <c r="S433" s="270"/>
      <c r="T433" s="271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2" t="s">
        <v>168</v>
      </c>
      <c r="AU433" s="272" t="s">
        <v>83</v>
      </c>
      <c r="AV433" s="15" t="s">
        <v>81</v>
      </c>
      <c r="AW433" s="15" t="s">
        <v>30</v>
      </c>
      <c r="AX433" s="15" t="s">
        <v>73</v>
      </c>
      <c r="AY433" s="272" t="s">
        <v>148</v>
      </c>
    </row>
    <row r="434" s="12" customFormat="1">
      <c r="A434" s="12"/>
      <c r="B434" s="224"/>
      <c r="C434" s="225"/>
      <c r="D434" s="226" t="s">
        <v>168</v>
      </c>
      <c r="E434" s="227" t="s">
        <v>1</v>
      </c>
      <c r="F434" s="228" t="s">
        <v>156</v>
      </c>
      <c r="G434" s="225"/>
      <c r="H434" s="229">
        <v>3</v>
      </c>
      <c r="I434" s="230"/>
      <c r="J434" s="225"/>
      <c r="K434" s="225"/>
      <c r="L434" s="231"/>
      <c r="M434" s="232"/>
      <c r="N434" s="233"/>
      <c r="O434" s="233"/>
      <c r="P434" s="233"/>
      <c r="Q434" s="233"/>
      <c r="R434" s="233"/>
      <c r="S434" s="233"/>
      <c r="T434" s="234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T434" s="235" t="s">
        <v>168</v>
      </c>
      <c r="AU434" s="235" t="s">
        <v>83</v>
      </c>
      <c r="AV434" s="12" t="s">
        <v>83</v>
      </c>
      <c r="AW434" s="12" t="s">
        <v>30</v>
      </c>
      <c r="AX434" s="12" t="s">
        <v>73</v>
      </c>
      <c r="AY434" s="235" t="s">
        <v>148</v>
      </c>
    </row>
    <row r="435" s="15" customFormat="1">
      <c r="A435" s="15"/>
      <c r="B435" s="263"/>
      <c r="C435" s="264"/>
      <c r="D435" s="226" t="s">
        <v>168</v>
      </c>
      <c r="E435" s="265" t="s">
        <v>1</v>
      </c>
      <c r="F435" s="266" t="s">
        <v>1055</v>
      </c>
      <c r="G435" s="264"/>
      <c r="H435" s="265" t="s">
        <v>1</v>
      </c>
      <c r="I435" s="267"/>
      <c r="J435" s="264"/>
      <c r="K435" s="264"/>
      <c r="L435" s="268"/>
      <c r="M435" s="269"/>
      <c r="N435" s="270"/>
      <c r="O435" s="270"/>
      <c r="P435" s="270"/>
      <c r="Q435" s="270"/>
      <c r="R435" s="270"/>
      <c r="S435" s="270"/>
      <c r="T435" s="271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2" t="s">
        <v>168</v>
      </c>
      <c r="AU435" s="272" t="s">
        <v>83</v>
      </c>
      <c r="AV435" s="15" t="s">
        <v>81</v>
      </c>
      <c r="AW435" s="15" t="s">
        <v>30</v>
      </c>
      <c r="AX435" s="15" t="s">
        <v>73</v>
      </c>
      <c r="AY435" s="272" t="s">
        <v>148</v>
      </c>
    </row>
    <row r="436" s="12" customFormat="1">
      <c r="A436" s="12"/>
      <c r="B436" s="224"/>
      <c r="C436" s="225"/>
      <c r="D436" s="226" t="s">
        <v>168</v>
      </c>
      <c r="E436" s="227" t="s">
        <v>1</v>
      </c>
      <c r="F436" s="228" t="s">
        <v>156</v>
      </c>
      <c r="G436" s="225"/>
      <c r="H436" s="229">
        <v>3</v>
      </c>
      <c r="I436" s="230"/>
      <c r="J436" s="225"/>
      <c r="K436" s="225"/>
      <c r="L436" s="231"/>
      <c r="M436" s="232"/>
      <c r="N436" s="233"/>
      <c r="O436" s="233"/>
      <c r="P436" s="233"/>
      <c r="Q436" s="233"/>
      <c r="R436" s="233"/>
      <c r="S436" s="233"/>
      <c r="T436" s="234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235" t="s">
        <v>168</v>
      </c>
      <c r="AU436" s="235" t="s">
        <v>83</v>
      </c>
      <c r="AV436" s="12" t="s">
        <v>83</v>
      </c>
      <c r="AW436" s="12" t="s">
        <v>30</v>
      </c>
      <c r="AX436" s="12" t="s">
        <v>73</v>
      </c>
      <c r="AY436" s="235" t="s">
        <v>148</v>
      </c>
    </row>
    <row r="437" s="13" customFormat="1">
      <c r="A437" s="13"/>
      <c r="B437" s="236"/>
      <c r="C437" s="237"/>
      <c r="D437" s="226" t="s">
        <v>168</v>
      </c>
      <c r="E437" s="238" t="s">
        <v>1</v>
      </c>
      <c r="F437" s="239" t="s">
        <v>170</v>
      </c>
      <c r="G437" s="237"/>
      <c r="H437" s="240">
        <v>27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6" t="s">
        <v>168</v>
      </c>
      <c r="AU437" s="246" t="s">
        <v>83</v>
      </c>
      <c r="AV437" s="13" t="s">
        <v>153</v>
      </c>
      <c r="AW437" s="13" t="s">
        <v>30</v>
      </c>
      <c r="AX437" s="13" t="s">
        <v>81</v>
      </c>
      <c r="AY437" s="246" t="s">
        <v>148</v>
      </c>
    </row>
    <row r="438" s="2" customFormat="1" ht="16.5" customHeight="1">
      <c r="A438" s="39"/>
      <c r="B438" s="40"/>
      <c r="C438" s="273" t="s">
        <v>462</v>
      </c>
      <c r="D438" s="273" t="s">
        <v>315</v>
      </c>
      <c r="E438" s="274" t="s">
        <v>1275</v>
      </c>
      <c r="F438" s="275" t="s">
        <v>1276</v>
      </c>
      <c r="G438" s="276" t="s">
        <v>159</v>
      </c>
      <c r="H438" s="277">
        <v>27</v>
      </c>
      <c r="I438" s="278"/>
      <c r="J438" s="279">
        <f>ROUND(I438*H438,2)</f>
        <v>0</v>
      </c>
      <c r="K438" s="275" t="s">
        <v>1</v>
      </c>
      <c r="L438" s="280"/>
      <c r="M438" s="281" t="s">
        <v>1</v>
      </c>
      <c r="N438" s="282" t="s">
        <v>38</v>
      </c>
      <c r="O438" s="92"/>
      <c r="P438" s="220">
        <f>O438*H438</f>
        <v>0</v>
      </c>
      <c r="Q438" s="220">
        <v>0.058000000000000003</v>
      </c>
      <c r="R438" s="220">
        <f>Q438*H438</f>
        <v>1.5660000000000001</v>
      </c>
      <c r="S438" s="220">
        <v>0</v>
      </c>
      <c r="T438" s="22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2" t="s">
        <v>1218</v>
      </c>
      <c r="AT438" s="222" t="s">
        <v>315</v>
      </c>
      <c r="AU438" s="222" t="s">
        <v>83</v>
      </c>
      <c r="AY438" s="18" t="s">
        <v>148</v>
      </c>
      <c r="BE438" s="223">
        <f>IF(N438="základní",J438,0)</f>
        <v>0</v>
      </c>
      <c r="BF438" s="223">
        <f>IF(N438="snížená",J438,0)</f>
        <v>0</v>
      </c>
      <c r="BG438" s="223">
        <f>IF(N438="zákl. přenesená",J438,0)</f>
        <v>0</v>
      </c>
      <c r="BH438" s="223">
        <f>IF(N438="sníž. přenesená",J438,0)</f>
        <v>0</v>
      </c>
      <c r="BI438" s="223">
        <f>IF(N438="nulová",J438,0)</f>
        <v>0</v>
      </c>
      <c r="BJ438" s="18" t="s">
        <v>81</v>
      </c>
      <c r="BK438" s="223">
        <f>ROUND(I438*H438,2)</f>
        <v>0</v>
      </c>
      <c r="BL438" s="18" t="s">
        <v>1218</v>
      </c>
      <c r="BM438" s="222" t="s">
        <v>1277</v>
      </c>
    </row>
    <row r="439" s="2" customFormat="1" ht="16.5" customHeight="1">
      <c r="A439" s="39"/>
      <c r="B439" s="40"/>
      <c r="C439" s="211" t="s">
        <v>468</v>
      </c>
      <c r="D439" s="211" t="s">
        <v>149</v>
      </c>
      <c r="E439" s="212" t="s">
        <v>1278</v>
      </c>
      <c r="F439" s="213" t="s">
        <v>1279</v>
      </c>
      <c r="G439" s="214" t="s">
        <v>159</v>
      </c>
      <c r="H439" s="215">
        <v>27</v>
      </c>
      <c r="I439" s="216"/>
      <c r="J439" s="217">
        <f>ROUND(I439*H439,2)</f>
        <v>0</v>
      </c>
      <c r="K439" s="213" t="s">
        <v>1019</v>
      </c>
      <c r="L439" s="45"/>
      <c r="M439" s="218" t="s">
        <v>1</v>
      </c>
      <c r="N439" s="219" t="s">
        <v>38</v>
      </c>
      <c r="O439" s="92"/>
      <c r="P439" s="220">
        <f>O439*H439</f>
        <v>0</v>
      </c>
      <c r="Q439" s="220">
        <v>0</v>
      </c>
      <c r="R439" s="220">
        <f>Q439*H439</f>
        <v>0</v>
      </c>
      <c r="S439" s="220">
        <v>0</v>
      </c>
      <c r="T439" s="22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2" t="s">
        <v>572</v>
      </c>
      <c r="AT439" s="222" t="s">
        <v>149</v>
      </c>
      <c r="AU439" s="222" t="s">
        <v>83</v>
      </c>
      <c r="AY439" s="18" t="s">
        <v>148</v>
      </c>
      <c r="BE439" s="223">
        <f>IF(N439="základní",J439,0)</f>
        <v>0</v>
      </c>
      <c r="BF439" s="223">
        <f>IF(N439="snížená",J439,0)</f>
        <v>0</v>
      </c>
      <c r="BG439" s="223">
        <f>IF(N439="zákl. přenesená",J439,0)</f>
        <v>0</v>
      </c>
      <c r="BH439" s="223">
        <f>IF(N439="sníž. přenesená",J439,0)</f>
        <v>0</v>
      </c>
      <c r="BI439" s="223">
        <f>IF(N439="nulová",J439,0)</f>
        <v>0</v>
      </c>
      <c r="BJ439" s="18" t="s">
        <v>81</v>
      </c>
      <c r="BK439" s="223">
        <f>ROUND(I439*H439,2)</f>
        <v>0</v>
      </c>
      <c r="BL439" s="18" t="s">
        <v>572</v>
      </c>
      <c r="BM439" s="222" t="s">
        <v>1280</v>
      </c>
    </row>
    <row r="440" s="2" customFormat="1">
      <c r="A440" s="39"/>
      <c r="B440" s="40"/>
      <c r="C440" s="41"/>
      <c r="D440" s="258" t="s">
        <v>264</v>
      </c>
      <c r="E440" s="41"/>
      <c r="F440" s="259" t="s">
        <v>1281</v>
      </c>
      <c r="G440" s="41"/>
      <c r="H440" s="41"/>
      <c r="I440" s="260"/>
      <c r="J440" s="41"/>
      <c r="K440" s="41"/>
      <c r="L440" s="45"/>
      <c r="M440" s="261"/>
      <c r="N440" s="262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264</v>
      </c>
      <c r="AU440" s="18" t="s">
        <v>83</v>
      </c>
    </row>
    <row r="441" s="15" customFormat="1">
      <c r="A441" s="15"/>
      <c r="B441" s="263"/>
      <c r="C441" s="264"/>
      <c r="D441" s="226" t="s">
        <v>168</v>
      </c>
      <c r="E441" s="265" t="s">
        <v>1</v>
      </c>
      <c r="F441" s="266" t="s">
        <v>1022</v>
      </c>
      <c r="G441" s="264"/>
      <c r="H441" s="265" t="s">
        <v>1</v>
      </c>
      <c r="I441" s="267"/>
      <c r="J441" s="264"/>
      <c r="K441" s="264"/>
      <c r="L441" s="268"/>
      <c r="M441" s="269"/>
      <c r="N441" s="270"/>
      <c r="O441" s="270"/>
      <c r="P441" s="270"/>
      <c r="Q441" s="270"/>
      <c r="R441" s="270"/>
      <c r="S441" s="270"/>
      <c r="T441" s="271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2" t="s">
        <v>168</v>
      </c>
      <c r="AU441" s="272" t="s">
        <v>83</v>
      </c>
      <c r="AV441" s="15" t="s">
        <v>81</v>
      </c>
      <c r="AW441" s="15" t="s">
        <v>30</v>
      </c>
      <c r="AX441" s="15" t="s">
        <v>73</v>
      </c>
      <c r="AY441" s="272" t="s">
        <v>148</v>
      </c>
    </row>
    <row r="442" s="12" customFormat="1">
      <c r="A442" s="12"/>
      <c r="B442" s="224"/>
      <c r="C442" s="225"/>
      <c r="D442" s="226" t="s">
        <v>168</v>
      </c>
      <c r="E442" s="227" t="s">
        <v>1</v>
      </c>
      <c r="F442" s="228" t="s">
        <v>7</v>
      </c>
      <c r="G442" s="225"/>
      <c r="H442" s="229">
        <v>21</v>
      </c>
      <c r="I442" s="230"/>
      <c r="J442" s="225"/>
      <c r="K442" s="225"/>
      <c r="L442" s="231"/>
      <c r="M442" s="232"/>
      <c r="N442" s="233"/>
      <c r="O442" s="233"/>
      <c r="P442" s="233"/>
      <c r="Q442" s="233"/>
      <c r="R442" s="233"/>
      <c r="S442" s="233"/>
      <c r="T442" s="234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235" t="s">
        <v>168</v>
      </c>
      <c r="AU442" s="235" t="s">
        <v>83</v>
      </c>
      <c r="AV442" s="12" t="s">
        <v>83</v>
      </c>
      <c r="AW442" s="12" t="s">
        <v>30</v>
      </c>
      <c r="AX442" s="12" t="s">
        <v>73</v>
      </c>
      <c r="AY442" s="235" t="s">
        <v>148</v>
      </c>
    </row>
    <row r="443" s="15" customFormat="1">
      <c r="A443" s="15"/>
      <c r="B443" s="263"/>
      <c r="C443" s="264"/>
      <c r="D443" s="226" t="s">
        <v>168</v>
      </c>
      <c r="E443" s="265" t="s">
        <v>1</v>
      </c>
      <c r="F443" s="266" t="s">
        <v>1024</v>
      </c>
      <c r="G443" s="264"/>
      <c r="H443" s="265" t="s">
        <v>1</v>
      </c>
      <c r="I443" s="267"/>
      <c r="J443" s="264"/>
      <c r="K443" s="264"/>
      <c r="L443" s="268"/>
      <c r="M443" s="269"/>
      <c r="N443" s="270"/>
      <c r="O443" s="270"/>
      <c r="P443" s="270"/>
      <c r="Q443" s="270"/>
      <c r="R443" s="270"/>
      <c r="S443" s="270"/>
      <c r="T443" s="271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2" t="s">
        <v>168</v>
      </c>
      <c r="AU443" s="272" t="s">
        <v>83</v>
      </c>
      <c r="AV443" s="15" t="s">
        <v>81</v>
      </c>
      <c r="AW443" s="15" t="s">
        <v>30</v>
      </c>
      <c r="AX443" s="15" t="s">
        <v>73</v>
      </c>
      <c r="AY443" s="272" t="s">
        <v>148</v>
      </c>
    </row>
    <row r="444" s="12" customFormat="1">
      <c r="A444" s="12"/>
      <c r="B444" s="224"/>
      <c r="C444" s="225"/>
      <c r="D444" s="226" t="s">
        <v>168</v>
      </c>
      <c r="E444" s="227" t="s">
        <v>1</v>
      </c>
      <c r="F444" s="228" t="s">
        <v>156</v>
      </c>
      <c r="G444" s="225"/>
      <c r="H444" s="229">
        <v>3</v>
      </c>
      <c r="I444" s="230"/>
      <c r="J444" s="225"/>
      <c r="K444" s="225"/>
      <c r="L444" s="231"/>
      <c r="M444" s="232"/>
      <c r="N444" s="233"/>
      <c r="O444" s="233"/>
      <c r="P444" s="233"/>
      <c r="Q444" s="233"/>
      <c r="R444" s="233"/>
      <c r="S444" s="233"/>
      <c r="T444" s="234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35" t="s">
        <v>168</v>
      </c>
      <c r="AU444" s="235" t="s">
        <v>83</v>
      </c>
      <c r="AV444" s="12" t="s">
        <v>83</v>
      </c>
      <c r="AW444" s="12" t="s">
        <v>30</v>
      </c>
      <c r="AX444" s="12" t="s">
        <v>73</v>
      </c>
      <c r="AY444" s="235" t="s">
        <v>148</v>
      </c>
    </row>
    <row r="445" s="15" customFormat="1">
      <c r="A445" s="15"/>
      <c r="B445" s="263"/>
      <c r="C445" s="264"/>
      <c r="D445" s="226" t="s">
        <v>168</v>
      </c>
      <c r="E445" s="265" t="s">
        <v>1</v>
      </c>
      <c r="F445" s="266" t="s">
        <v>1055</v>
      </c>
      <c r="G445" s="264"/>
      <c r="H445" s="265" t="s">
        <v>1</v>
      </c>
      <c r="I445" s="267"/>
      <c r="J445" s="264"/>
      <c r="K445" s="264"/>
      <c r="L445" s="268"/>
      <c r="M445" s="269"/>
      <c r="N445" s="270"/>
      <c r="O445" s="270"/>
      <c r="P445" s="270"/>
      <c r="Q445" s="270"/>
      <c r="R445" s="270"/>
      <c r="S445" s="270"/>
      <c r="T445" s="271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2" t="s">
        <v>168</v>
      </c>
      <c r="AU445" s="272" t="s">
        <v>83</v>
      </c>
      <c r="AV445" s="15" t="s">
        <v>81</v>
      </c>
      <c r="AW445" s="15" t="s">
        <v>30</v>
      </c>
      <c r="AX445" s="15" t="s">
        <v>73</v>
      </c>
      <c r="AY445" s="272" t="s">
        <v>148</v>
      </c>
    </row>
    <row r="446" s="12" customFormat="1">
      <c r="A446" s="12"/>
      <c r="B446" s="224"/>
      <c r="C446" s="225"/>
      <c r="D446" s="226" t="s">
        <v>168</v>
      </c>
      <c r="E446" s="227" t="s">
        <v>1</v>
      </c>
      <c r="F446" s="228" t="s">
        <v>156</v>
      </c>
      <c r="G446" s="225"/>
      <c r="H446" s="229">
        <v>3</v>
      </c>
      <c r="I446" s="230"/>
      <c r="J446" s="225"/>
      <c r="K446" s="225"/>
      <c r="L446" s="231"/>
      <c r="M446" s="232"/>
      <c r="N446" s="233"/>
      <c r="O446" s="233"/>
      <c r="P446" s="233"/>
      <c r="Q446" s="233"/>
      <c r="R446" s="233"/>
      <c r="S446" s="233"/>
      <c r="T446" s="234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T446" s="235" t="s">
        <v>168</v>
      </c>
      <c r="AU446" s="235" t="s">
        <v>83</v>
      </c>
      <c r="AV446" s="12" t="s">
        <v>83</v>
      </c>
      <c r="AW446" s="12" t="s">
        <v>30</v>
      </c>
      <c r="AX446" s="12" t="s">
        <v>73</v>
      </c>
      <c r="AY446" s="235" t="s">
        <v>148</v>
      </c>
    </row>
    <row r="447" s="15" customFormat="1">
      <c r="A447" s="15"/>
      <c r="B447" s="263"/>
      <c r="C447" s="264"/>
      <c r="D447" s="226" t="s">
        <v>168</v>
      </c>
      <c r="E447" s="265" t="s">
        <v>1</v>
      </c>
      <c r="F447" s="266" t="s">
        <v>1282</v>
      </c>
      <c r="G447" s="264"/>
      <c r="H447" s="265" t="s">
        <v>1</v>
      </c>
      <c r="I447" s="267"/>
      <c r="J447" s="264"/>
      <c r="K447" s="264"/>
      <c r="L447" s="268"/>
      <c r="M447" s="269"/>
      <c r="N447" s="270"/>
      <c r="O447" s="270"/>
      <c r="P447" s="270"/>
      <c r="Q447" s="270"/>
      <c r="R447" s="270"/>
      <c r="S447" s="270"/>
      <c r="T447" s="271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2" t="s">
        <v>168</v>
      </c>
      <c r="AU447" s="272" t="s">
        <v>83</v>
      </c>
      <c r="AV447" s="15" t="s">
        <v>81</v>
      </c>
      <c r="AW447" s="15" t="s">
        <v>30</v>
      </c>
      <c r="AX447" s="15" t="s">
        <v>73</v>
      </c>
      <c r="AY447" s="272" t="s">
        <v>148</v>
      </c>
    </row>
    <row r="448" s="13" customFormat="1">
      <c r="A448" s="13"/>
      <c r="B448" s="236"/>
      <c r="C448" s="237"/>
      <c r="D448" s="226" t="s">
        <v>168</v>
      </c>
      <c r="E448" s="238" t="s">
        <v>1</v>
      </c>
      <c r="F448" s="239" t="s">
        <v>170</v>
      </c>
      <c r="G448" s="237"/>
      <c r="H448" s="240">
        <v>27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6" t="s">
        <v>168</v>
      </c>
      <c r="AU448" s="246" t="s">
        <v>83</v>
      </c>
      <c r="AV448" s="13" t="s">
        <v>153</v>
      </c>
      <c r="AW448" s="13" t="s">
        <v>30</v>
      </c>
      <c r="AX448" s="13" t="s">
        <v>81</v>
      </c>
      <c r="AY448" s="246" t="s">
        <v>148</v>
      </c>
    </row>
    <row r="449" s="2" customFormat="1" ht="16.5" customHeight="1">
      <c r="A449" s="39"/>
      <c r="B449" s="40"/>
      <c r="C449" s="273" t="s">
        <v>474</v>
      </c>
      <c r="D449" s="273" t="s">
        <v>315</v>
      </c>
      <c r="E449" s="274" t="s">
        <v>1283</v>
      </c>
      <c r="F449" s="275" t="s">
        <v>1284</v>
      </c>
      <c r="G449" s="276" t="s">
        <v>159</v>
      </c>
      <c r="H449" s="277">
        <v>22</v>
      </c>
      <c r="I449" s="278"/>
      <c r="J449" s="279">
        <f>ROUND(I449*H449,2)</f>
        <v>0</v>
      </c>
      <c r="K449" s="275" t="s">
        <v>1019</v>
      </c>
      <c r="L449" s="280"/>
      <c r="M449" s="281" t="s">
        <v>1</v>
      </c>
      <c r="N449" s="282" t="s">
        <v>38</v>
      </c>
      <c r="O449" s="92"/>
      <c r="P449" s="220">
        <f>O449*H449</f>
        <v>0</v>
      </c>
      <c r="Q449" s="220">
        <v>0.00029999999999999997</v>
      </c>
      <c r="R449" s="220">
        <f>Q449*H449</f>
        <v>0.0065999999999999991</v>
      </c>
      <c r="S449" s="220">
        <v>0</v>
      </c>
      <c r="T449" s="22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22" t="s">
        <v>1218</v>
      </c>
      <c r="AT449" s="222" t="s">
        <v>315</v>
      </c>
      <c r="AU449" s="222" t="s">
        <v>83</v>
      </c>
      <c r="AY449" s="18" t="s">
        <v>148</v>
      </c>
      <c r="BE449" s="223">
        <f>IF(N449="základní",J449,0)</f>
        <v>0</v>
      </c>
      <c r="BF449" s="223">
        <f>IF(N449="snížená",J449,0)</f>
        <v>0</v>
      </c>
      <c r="BG449" s="223">
        <f>IF(N449="zákl. přenesená",J449,0)</f>
        <v>0</v>
      </c>
      <c r="BH449" s="223">
        <f>IF(N449="sníž. přenesená",J449,0)</f>
        <v>0</v>
      </c>
      <c r="BI449" s="223">
        <f>IF(N449="nulová",J449,0)</f>
        <v>0</v>
      </c>
      <c r="BJ449" s="18" t="s">
        <v>81</v>
      </c>
      <c r="BK449" s="223">
        <f>ROUND(I449*H449,2)</f>
        <v>0</v>
      </c>
      <c r="BL449" s="18" t="s">
        <v>1218</v>
      </c>
      <c r="BM449" s="222" t="s">
        <v>1285</v>
      </c>
    </row>
    <row r="450" s="2" customFormat="1" ht="16.5" customHeight="1">
      <c r="A450" s="39"/>
      <c r="B450" s="40"/>
      <c r="C450" s="273" t="s">
        <v>480</v>
      </c>
      <c r="D450" s="273" t="s">
        <v>315</v>
      </c>
      <c r="E450" s="274" t="s">
        <v>1286</v>
      </c>
      <c r="F450" s="275" t="s">
        <v>1287</v>
      </c>
      <c r="G450" s="276" t="s">
        <v>159</v>
      </c>
      <c r="H450" s="277">
        <v>5</v>
      </c>
      <c r="I450" s="278"/>
      <c r="J450" s="279">
        <f>ROUND(I450*H450,2)</f>
        <v>0</v>
      </c>
      <c r="K450" s="275" t="s">
        <v>1019</v>
      </c>
      <c r="L450" s="280"/>
      <c r="M450" s="281" t="s">
        <v>1</v>
      </c>
      <c r="N450" s="282" t="s">
        <v>38</v>
      </c>
      <c r="O450" s="92"/>
      <c r="P450" s="220">
        <f>O450*H450</f>
        <v>0</v>
      </c>
      <c r="Q450" s="220">
        <v>0.00050000000000000001</v>
      </c>
      <c r="R450" s="220">
        <f>Q450*H450</f>
        <v>0.0025000000000000001</v>
      </c>
      <c r="S450" s="220">
        <v>0</v>
      </c>
      <c r="T450" s="22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2" t="s">
        <v>1218</v>
      </c>
      <c r="AT450" s="222" t="s">
        <v>315</v>
      </c>
      <c r="AU450" s="222" t="s">
        <v>83</v>
      </c>
      <c r="AY450" s="18" t="s">
        <v>148</v>
      </c>
      <c r="BE450" s="223">
        <f>IF(N450="základní",J450,0)</f>
        <v>0</v>
      </c>
      <c r="BF450" s="223">
        <f>IF(N450="snížená",J450,0)</f>
        <v>0</v>
      </c>
      <c r="BG450" s="223">
        <f>IF(N450="zákl. přenesená",J450,0)</f>
        <v>0</v>
      </c>
      <c r="BH450" s="223">
        <f>IF(N450="sníž. přenesená",J450,0)</f>
        <v>0</v>
      </c>
      <c r="BI450" s="223">
        <f>IF(N450="nulová",J450,0)</f>
        <v>0</v>
      </c>
      <c r="BJ450" s="18" t="s">
        <v>81</v>
      </c>
      <c r="BK450" s="223">
        <f>ROUND(I450*H450,2)</f>
        <v>0</v>
      </c>
      <c r="BL450" s="18" t="s">
        <v>1218</v>
      </c>
      <c r="BM450" s="222" t="s">
        <v>1288</v>
      </c>
    </row>
    <row r="451" s="2" customFormat="1" ht="24.15" customHeight="1">
      <c r="A451" s="39"/>
      <c r="B451" s="40"/>
      <c r="C451" s="211" t="s">
        <v>486</v>
      </c>
      <c r="D451" s="211" t="s">
        <v>149</v>
      </c>
      <c r="E451" s="212" t="s">
        <v>1289</v>
      </c>
      <c r="F451" s="213" t="s">
        <v>1290</v>
      </c>
      <c r="G451" s="214" t="s">
        <v>406</v>
      </c>
      <c r="H451" s="215">
        <v>135</v>
      </c>
      <c r="I451" s="216"/>
      <c r="J451" s="217">
        <f>ROUND(I451*H451,2)</f>
        <v>0</v>
      </c>
      <c r="K451" s="213" t="s">
        <v>1019</v>
      </c>
      <c r="L451" s="45"/>
      <c r="M451" s="218" t="s">
        <v>1</v>
      </c>
      <c r="N451" s="219" t="s">
        <v>38</v>
      </c>
      <c r="O451" s="92"/>
      <c r="P451" s="220">
        <f>O451*H451</f>
        <v>0</v>
      </c>
      <c r="Q451" s="220">
        <v>0</v>
      </c>
      <c r="R451" s="220">
        <f>Q451*H451</f>
        <v>0</v>
      </c>
      <c r="S451" s="220">
        <v>0</v>
      </c>
      <c r="T451" s="221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22" t="s">
        <v>572</v>
      </c>
      <c r="AT451" s="222" t="s">
        <v>149</v>
      </c>
      <c r="AU451" s="222" t="s">
        <v>83</v>
      </c>
      <c r="AY451" s="18" t="s">
        <v>148</v>
      </c>
      <c r="BE451" s="223">
        <f>IF(N451="základní",J451,0)</f>
        <v>0</v>
      </c>
      <c r="BF451" s="223">
        <f>IF(N451="snížená",J451,0)</f>
        <v>0</v>
      </c>
      <c r="BG451" s="223">
        <f>IF(N451="zákl. přenesená",J451,0)</f>
        <v>0</v>
      </c>
      <c r="BH451" s="223">
        <f>IF(N451="sníž. přenesená",J451,0)</f>
        <v>0</v>
      </c>
      <c r="BI451" s="223">
        <f>IF(N451="nulová",J451,0)</f>
        <v>0</v>
      </c>
      <c r="BJ451" s="18" t="s">
        <v>81</v>
      </c>
      <c r="BK451" s="223">
        <f>ROUND(I451*H451,2)</f>
        <v>0</v>
      </c>
      <c r="BL451" s="18" t="s">
        <v>572</v>
      </c>
      <c r="BM451" s="222" t="s">
        <v>1291</v>
      </c>
    </row>
    <row r="452" s="2" customFormat="1">
      <c r="A452" s="39"/>
      <c r="B452" s="40"/>
      <c r="C452" s="41"/>
      <c r="D452" s="258" t="s">
        <v>264</v>
      </c>
      <c r="E452" s="41"/>
      <c r="F452" s="259" t="s">
        <v>1292</v>
      </c>
      <c r="G452" s="41"/>
      <c r="H452" s="41"/>
      <c r="I452" s="260"/>
      <c r="J452" s="41"/>
      <c r="K452" s="41"/>
      <c r="L452" s="45"/>
      <c r="M452" s="261"/>
      <c r="N452" s="262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264</v>
      </c>
      <c r="AU452" s="18" t="s">
        <v>83</v>
      </c>
    </row>
    <row r="453" s="15" customFormat="1">
      <c r="A453" s="15"/>
      <c r="B453" s="263"/>
      <c r="C453" s="264"/>
      <c r="D453" s="226" t="s">
        <v>168</v>
      </c>
      <c r="E453" s="265" t="s">
        <v>1</v>
      </c>
      <c r="F453" s="266" t="s">
        <v>1293</v>
      </c>
      <c r="G453" s="264"/>
      <c r="H453" s="265" t="s">
        <v>1</v>
      </c>
      <c r="I453" s="267"/>
      <c r="J453" s="264"/>
      <c r="K453" s="264"/>
      <c r="L453" s="268"/>
      <c r="M453" s="269"/>
      <c r="N453" s="270"/>
      <c r="O453" s="270"/>
      <c r="P453" s="270"/>
      <c r="Q453" s="270"/>
      <c r="R453" s="270"/>
      <c r="S453" s="270"/>
      <c r="T453" s="271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2" t="s">
        <v>168</v>
      </c>
      <c r="AU453" s="272" t="s">
        <v>83</v>
      </c>
      <c r="AV453" s="15" t="s">
        <v>81</v>
      </c>
      <c r="AW453" s="15" t="s">
        <v>30</v>
      </c>
      <c r="AX453" s="15" t="s">
        <v>73</v>
      </c>
      <c r="AY453" s="272" t="s">
        <v>148</v>
      </c>
    </row>
    <row r="454" s="15" customFormat="1">
      <c r="A454" s="15"/>
      <c r="B454" s="263"/>
      <c r="C454" s="264"/>
      <c r="D454" s="226" t="s">
        <v>168</v>
      </c>
      <c r="E454" s="265" t="s">
        <v>1</v>
      </c>
      <c r="F454" s="266" t="s">
        <v>1022</v>
      </c>
      <c r="G454" s="264"/>
      <c r="H454" s="265" t="s">
        <v>1</v>
      </c>
      <c r="I454" s="267"/>
      <c r="J454" s="264"/>
      <c r="K454" s="264"/>
      <c r="L454" s="268"/>
      <c r="M454" s="269"/>
      <c r="N454" s="270"/>
      <c r="O454" s="270"/>
      <c r="P454" s="270"/>
      <c r="Q454" s="270"/>
      <c r="R454" s="270"/>
      <c r="S454" s="270"/>
      <c r="T454" s="271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2" t="s">
        <v>168</v>
      </c>
      <c r="AU454" s="272" t="s">
        <v>83</v>
      </c>
      <c r="AV454" s="15" t="s">
        <v>81</v>
      </c>
      <c r="AW454" s="15" t="s">
        <v>30</v>
      </c>
      <c r="AX454" s="15" t="s">
        <v>73</v>
      </c>
      <c r="AY454" s="272" t="s">
        <v>148</v>
      </c>
    </row>
    <row r="455" s="12" customFormat="1">
      <c r="A455" s="12"/>
      <c r="B455" s="224"/>
      <c r="C455" s="225"/>
      <c r="D455" s="226" t="s">
        <v>168</v>
      </c>
      <c r="E455" s="227" t="s">
        <v>1</v>
      </c>
      <c r="F455" s="228" t="s">
        <v>7</v>
      </c>
      <c r="G455" s="225"/>
      <c r="H455" s="229">
        <v>21</v>
      </c>
      <c r="I455" s="230"/>
      <c r="J455" s="225"/>
      <c r="K455" s="225"/>
      <c r="L455" s="231"/>
      <c r="M455" s="232"/>
      <c r="N455" s="233"/>
      <c r="O455" s="233"/>
      <c r="P455" s="233"/>
      <c r="Q455" s="233"/>
      <c r="R455" s="233"/>
      <c r="S455" s="233"/>
      <c r="T455" s="234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T455" s="235" t="s">
        <v>168</v>
      </c>
      <c r="AU455" s="235" t="s">
        <v>83</v>
      </c>
      <c r="AV455" s="12" t="s">
        <v>83</v>
      </c>
      <c r="AW455" s="12" t="s">
        <v>30</v>
      </c>
      <c r="AX455" s="12" t="s">
        <v>73</v>
      </c>
      <c r="AY455" s="235" t="s">
        <v>148</v>
      </c>
    </row>
    <row r="456" s="15" customFormat="1">
      <c r="A456" s="15"/>
      <c r="B456" s="263"/>
      <c r="C456" s="264"/>
      <c r="D456" s="226" t="s">
        <v>168</v>
      </c>
      <c r="E456" s="265" t="s">
        <v>1</v>
      </c>
      <c r="F456" s="266" t="s">
        <v>1024</v>
      </c>
      <c r="G456" s="264"/>
      <c r="H456" s="265" t="s">
        <v>1</v>
      </c>
      <c r="I456" s="267"/>
      <c r="J456" s="264"/>
      <c r="K456" s="264"/>
      <c r="L456" s="268"/>
      <c r="M456" s="269"/>
      <c r="N456" s="270"/>
      <c r="O456" s="270"/>
      <c r="P456" s="270"/>
      <c r="Q456" s="270"/>
      <c r="R456" s="270"/>
      <c r="S456" s="270"/>
      <c r="T456" s="271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72" t="s">
        <v>168</v>
      </c>
      <c r="AU456" s="272" t="s">
        <v>83</v>
      </c>
      <c r="AV456" s="15" t="s">
        <v>81</v>
      </c>
      <c r="AW456" s="15" t="s">
        <v>30</v>
      </c>
      <c r="AX456" s="15" t="s">
        <v>73</v>
      </c>
      <c r="AY456" s="272" t="s">
        <v>148</v>
      </c>
    </row>
    <row r="457" s="12" customFormat="1">
      <c r="A457" s="12"/>
      <c r="B457" s="224"/>
      <c r="C457" s="225"/>
      <c r="D457" s="226" t="s">
        <v>168</v>
      </c>
      <c r="E457" s="227" t="s">
        <v>1</v>
      </c>
      <c r="F457" s="228" t="s">
        <v>156</v>
      </c>
      <c r="G457" s="225"/>
      <c r="H457" s="229">
        <v>3</v>
      </c>
      <c r="I457" s="230"/>
      <c r="J457" s="225"/>
      <c r="K457" s="225"/>
      <c r="L457" s="231"/>
      <c r="M457" s="232"/>
      <c r="N457" s="233"/>
      <c r="O457" s="233"/>
      <c r="P457" s="233"/>
      <c r="Q457" s="233"/>
      <c r="R457" s="233"/>
      <c r="S457" s="233"/>
      <c r="T457" s="234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T457" s="235" t="s">
        <v>168</v>
      </c>
      <c r="AU457" s="235" t="s">
        <v>83</v>
      </c>
      <c r="AV457" s="12" t="s">
        <v>83</v>
      </c>
      <c r="AW457" s="12" t="s">
        <v>30</v>
      </c>
      <c r="AX457" s="12" t="s">
        <v>73</v>
      </c>
      <c r="AY457" s="235" t="s">
        <v>148</v>
      </c>
    </row>
    <row r="458" s="15" customFormat="1">
      <c r="A458" s="15"/>
      <c r="B458" s="263"/>
      <c r="C458" s="264"/>
      <c r="D458" s="226" t="s">
        <v>168</v>
      </c>
      <c r="E458" s="265" t="s">
        <v>1</v>
      </c>
      <c r="F458" s="266" t="s">
        <v>1055</v>
      </c>
      <c r="G458" s="264"/>
      <c r="H458" s="265" t="s">
        <v>1</v>
      </c>
      <c r="I458" s="267"/>
      <c r="J458" s="264"/>
      <c r="K458" s="264"/>
      <c r="L458" s="268"/>
      <c r="M458" s="269"/>
      <c r="N458" s="270"/>
      <c r="O458" s="270"/>
      <c r="P458" s="270"/>
      <c r="Q458" s="270"/>
      <c r="R458" s="270"/>
      <c r="S458" s="270"/>
      <c r="T458" s="271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72" t="s">
        <v>168</v>
      </c>
      <c r="AU458" s="272" t="s">
        <v>83</v>
      </c>
      <c r="AV458" s="15" t="s">
        <v>81</v>
      </c>
      <c r="AW458" s="15" t="s">
        <v>30</v>
      </c>
      <c r="AX458" s="15" t="s">
        <v>73</v>
      </c>
      <c r="AY458" s="272" t="s">
        <v>148</v>
      </c>
    </row>
    <row r="459" s="12" customFormat="1">
      <c r="A459" s="12"/>
      <c r="B459" s="224"/>
      <c r="C459" s="225"/>
      <c r="D459" s="226" t="s">
        <v>168</v>
      </c>
      <c r="E459" s="227" t="s">
        <v>1</v>
      </c>
      <c r="F459" s="228" t="s">
        <v>156</v>
      </c>
      <c r="G459" s="225"/>
      <c r="H459" s="229">
        <v>3</v>
      </c>
      <c r="I459" s="230"/>
      <c r="J459" s="225"/>
      <c r="K459" s="225"/>
      <c r="L459" s="231"/>
      <c r="M459" s="232"/>
      <c r="N459" s="233"/>
      <c r="O459" s="233"/>
      <c r="P459" s="233"/>
      <c r="Q459" s="233"/>
      <c r="R459" s="233"/>
      <c r="S459" s="233"/>
      <c r="T459" s="234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T459" s="235" t="s">
        <v>168</v>
      </c>
      <c r="AU459" s="235" t="s">
        <v>83</v>
      </c>
      <c r="AV459" s="12" t="s">
        <v>83</v>
      </c>
      <c r="AW459" s="12" t="s">
        <v>30</v>
      </c>
      <c r="AX459" s="12" t="s">
        <v>73</v>
      </c>
      <c r="AY459" s="235" t="s">
        <v>148</v>
      </c>
    </row>
    <row r="460" s="16" customFormat="1">
      <c r="A460" s="16"/>
      <c r="B460" s="292"/>
      <c r="C460" s="293"/>
      <c r="D460" s="226" t="s">
        <v>168</v>
      </c>
      <c r="E460" s="294" t="s">
        <v>1</v>
      </c>
      <c r="F460" s="295" t="s">
        <v>781</v>
      </c>
      <c r="G460" s="293"/>
      <c r="H460" s="296">
        <v>27</v>
      </c>
      <c r="I460" s="297"/>
      <c r="J460" s="293"/>
      <c r="K460" s="293"/>
      <c r="L460" s="298"/>
      <c r="M460" s="299"/>
      <c r="N460" s="300"/>
      <c r="O460" s="300"/>
      <c r="P460" s="300"/>
      <c r="Q460" s="300"/>
      <c r="R460" s="300"/>
      <c r="S460" s="300"/>
      <c r="T460" s="301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T460" s="302" t="s">
        <v>168</v>
      </c>
      <c r="AU460" s="302" t="s">
        <v>83</v>
      </c>
      <c r="AV460" s="16" t="s">
        <v>156</v>
      </c>
      <c r="AW460" s="16" t="s">
        <v>30</v>
      </c>
      <c r="AX460" s="16" t="s">
        <v>73</v>
      </c>
      <c r="AY460" s="302" t="s">
        <v>148</v>
      </c>
    </row>
    <row r="461" s="12" customFormat="1">
      <c r="A461" s="12"/>
      <c r="B461" s="224"/>
      <c r="C461" s="225"/>
      <c r="D461" s="226" t="s">
        <v>168</v>
      </c>
      <c r="E461" s="227" t="s">
        <v>1</v>
      </c>
      <c r="F461" s="228" t="s">
        <v>1294</v>
      </c>
      <c r="G461" s="225"/>
      <c r="H461" s="229">
        <v>135</v>
      </c>
      <c r="I461" s="230"/>
      <c r="J461" s="225"/>
      <c r="K461" s="225"/>
      <c r="L461" s="231"/>
      <c r="M461" s="232"/>
      <c r="N461" s="233"/>
      <c r="O461" s="233"/>
      <c r="P461" s="233"/>
      <c r="Q461" s="233"/>
      <c r="R461" s="233"/>
      <c r="S461" s="233"/>
      <c r="T461" s="234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T461" s="235" t="s">
        <v>168</v>
      </c>
      <c r="AU461" s="235" t="s">
        <v>83</v>
      </c>
      <c r="AV461" s="12" t="s">
        <v>83</v>
      </c>
      <c r="AW461" s="12" t="s">
        <v>30</v>
      </c>
      <c r="AX461" s="12" t="s">
        <v>81</v>
      </c>
      <c r="AY461" s="235" t="s">
        <v>148</v>
      </c>
    </row>
    <row r="462" s="2" customFormat="1" ht="16.5" customHeight="1">
      <c r="A462" s="39"/>
      <c r="B462" s="40"/>
      <c r="C462" s="273" t="s">
        <v>493</v>
      </c>
      <c r="D462" s="273" t="s">
        <v>315</v>
      </c>
      <c r="E462" s="274" t="s">
        <v>1295</v>
      </c>
      <c r="F462" s="275" t="s">
        <v>1296</v>
      </c>
      <c r="G462" s="276" t="s">
        <v>406</v>
      </c>
      <c r="H462" s="277">
        <v>155.25</v>
      </c>
      <c r="I462" s="278"/>
      <c r="J462" s="279">
        <f>ROUND(I462*H462,2)</f>
        <v>0</v>
      </c>
      <c r="K462" s="275" t="s">
        <v>1019</v>
      </c>
      <c r="L462" s="280"/>
      <c r="M462" s="281" t="s">
        <v>1</v>
      </c>
      <c r="N462" s="282" t="s">
        <v>38</v>
      </c>
      <c r="O462" s="92"/>
      <c r="P462" s="220">
        <f>O462*H462</f>
        <v>0</v>
      </c>
      <c r="Q462" s="220">
        <v>0.00012</v>
      </c>
      <c r="R462" s="220">
        <f>Q462*H462</f>
        <v>0.018630000000000001</v>
      </c>
      <c r="S462" s="220">
        <v>0</v>
      </c>
      <c r="T462" s="221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2" t="s">
        <v>1218</v>
      </c>
      <c r="AT462" s="222" t="s">
        <v>315</v>
      </c>
      <c r="AU462" s="222" t="s">
        <v>83</v>
      </c>
      <c r="AY462" s="18" t="s">
        <v>148</v>
      </c>
      <c r="BE462" s="223">
        <f>IF(N462="základní",J462,0)</f>
        <v>0</v>
      </c>
      <c r="BF462" s="223">
        <f>IF(N462="snížená",J462,0)</f>
        <v>0</v>
      </c>
      <c r="BG462" s="223">
        <f>IF(N462="zákl. přenesená",J462,0)</f>
        <v>0</v>
      </c>
      <c r="BH462" s="223">
        <f>IF(N462="sníž. přenesená",J462,0)</f>
        <v>0</v>
      </c>
      <c r="BI462" s="223">
        <f>IF(N462="nulová",J462,0)</f>
        <v>0</v>
      </c>
      <c r="BJ462" s="18" t="s">
        <v>81</v>
      </c>
      <c r="BK462" s="223">
        <f>ROUND(I462*H462,2)</f>
        <v>0</v>
      </c>
      <c r="BL462" s="18" t="s">
        <v>1218</v>
      </c>
      <c r="BM462" s="222" t="s">
        <v>1297</v>
      </c>
    </row>
    <row r="463" s="12" customFormat="1">
      <c r="A463" s="12"/>
      <c r="B463" s="224"/>
      <c r="C463" s="225"/>
      <c r="D463" s="226" t="s">
        <v>168</v>
      </c>
      <c r="E463" s="227" t="s">
        <v>1</v>
      </c>
      <c r="F463" s="228" t="s">
        <v>1298</v>
      </c>
      <c r="G463" s="225"/>
      <c r="H463" s="229">
        <v>155.25</v>
      </c>
      <c r="I463" s="230"/>
      <c r="J463" s="225"/>
      <c r="K463" s="225"/>
      <c r="L463" s="231"/>
      <c r="M463" s="232"/>
      <c r="N463" s="233"/>
      <c r="O463" s="233"/>
      <c r="P463" s="233"/>
      <c r="Q463" s="233"/>
      <c r="R463" s="233"/>
      <c r="S463" s="233"/>
      <c r="T463" s="234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T463" s="235" t="s">
        <v>168</v>
      </c>
      <c r="AU463" s="235" t="s">
        <v>83</v>
      </c>
      <c r="AV463" s="12" t="s">
        <v>83</v>
      </c>
      <c r="AW463" s="12" t="s">
        <v>30</v>
      </c>
      <c r="AX463" s="12" t="s">
        <v>81</v>
      </c>
      <c r="AY463" s="235" t="s">
        <v>148</v>
      </c>
    </row>
    <row r="464" s="2" customFormat="1" ht="24.15" customHeight="1">
      <c r="A464" s="39"/>
      <c r="B464" s="40"/>
      <c r="C464" s="211" t="s">
        <v>499</v>
      </c>
      <c r="D464" s="211" t="s">
        <v>149</v>
      </c>
      <c r="E464" s="212" t="s">
        <v>1299</v>
      </c>
      <c r="F464" s="213" t="s">
        <v>1300</v>
      </c>
      <c r="G464" s="214" t="s">
        <v>406</v>
      </c>
      <c r="H464" s="215">
        <v>1215</v>
      </c>
      <c r="I464" s="216"/>
      <c r="J464" s="217">
        <f>ROUND(I464*H464,2)</f>
        <v>0</v>
      </c>
      <c r="K464" s="213" t="s">
        <v>1019</v>
      </c>
      <c r="L464" s="45"/>
      <c r="M464" s="218" t="s">
        <v>1</v>
      </c>
      <c r="N464" s="219" t="s">
        <v>38</v>
      </c>
      <c r="O464" s="92"/>
      <c r="P464" s="220">
        <f>O464*H464</f>
        <v>0</v>
      </c>
      <c r="Q464" s="220">
        <v>0</v>
      </c>
      <c r="R464" s="220">
        <f>Q464*H464</f>
        <v>0</v>
      </c>
      <c r="S464" s="220">
        <v>0</v>
      </c>
      <c r="T464" s="22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2" t="s">
        <v>572</v>
      </c>
      <c r="AT464" s="222" t="s">
        <v>149</v>
      </c>
      <c r="AU464" s="222" t="s">
        <v>83</v>
      </c>
      <c r="AY464" s="18" t="s">
        <v>148</v>
      </c>
      <c r="BE464" s="223">
        <f>IF(N464="základní",J464,0)</f>
        <v>0</v>
      </c>
      <c r="BF464" s="223">
        <f>IF(N464="snížená",J464,0)</f>
        <v>0</v>
      </c>
      <c r="BG464" s="223">
        <f>IF(N464="zákl. přenesená",J464,0)</f>
        <v>0</v>
      </c>
      <c r="BH464" s="223">
        <f>IF(N464="sníž. přenesená",J464,0)</f>
        <v>0</v>
      </c>
      <c r="BI464" s="223">
        <f>IF(N464="nulová",J464,0)</f>
        <v>0</v>
      </c>
      <c r="BJ464" s="18" t="s">
        <v>81</v>
      </c>
      <c r="BK464" s="223">
        <f>ROUND(I464*H464,2)</f>
        <v>0</v>
      </c>
      <c r="BL464" s="18" t="s">
        <v>572</v>
      </c>
      <c r="BM464" s="222" t="s">
        <v>1301</v>
      </c>
    </row>
    <row r="465" s="2" customFormat="1">
      <c r="A465" s="39"/>
      <c r="B465" s="40"/>
      <c r="C465" s="41"/>
      <c r="D465" s="258" t="s">
        <v>264</v>
      </c>
      <c r="E465" s="41"/>
      <c r="F465" s="259" t="s">
        <v>1302</v>
      </c>
      <c r="G465" s="41"/>
      <c r="H465" s="41"/>
      <c r="I465" s="260"/>
      <c r="J465" s="41"/>
      <c r="K465" s="41"/>
      <c r="L465" s="45"/>
      <c r="M465" s="261"/>
      <c r="N465" s="262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264</v>
      </c>
      <c r="AU465" s="18" t="s">
        <v>83</v>
      </c>
    </row>
    <row r="466" s="15" customFormat="1">
      <c r="A466" s="15"/>
      <c r="B466" s="263"/>
      <c r="C466" s="264"/>
      <c r="D466" s="226" t="s">
        <v>168</v>
      </c>
      <c r="E466" s="265" t="s">
        <v>1</v>
      </c>
      <c r="F466" s="266" t="s">
        <v>1303</v>
      </c>
      <c r="G466" s="264"/>
      <c r="H466" s="265" t="s">
        <v>1</v>
      </c>
      <c r="I466" s="267"/>
      <c r="J466" s="264"/>
      <c r="K466" s="264"/>
      <c r="L466" s="268"/>
      <c r="M466" s="269"/>
      <c r="N466" s="270"/>
      <c r="O466" s="270"/>
      <c r="P466" s="270"/>
      <c r="Q466" s="270"/>
      <c r="R466" s="270"/>
      <c r="S466" s="270"/>
      <c r="T466" s="271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2" t="s">
        <v>168</v>
      </c>
      <c r="AU466" s="272" t="s">
        <v>83</v>
      </c>
      <c r="AV466" s="15" t="s">
        <v>81</v>
      </c>
      <c r="AW466" s="15" t="s">
        <v>30</v>
      </c>
      <c r="AX466" s="15" t="s">
        <v>73</v>
      </c>
      <c r="AY466" s="272" t="s">
        <v>148</v>
      </c>
    </row>
    <row r="467" s="12" customFormat="1">
      <c r="A467" s="12"/>
      <c r="B467" s="224"/>
      <c r="C467" s="225"/>
      <c r="D467" s="226" t="s">
        <v>168</v>
      </c>
      <c r="E467" s="227" t="s">
        <v>1</v>
      </c>
      <c r="F467" s="228" t="s">
        <v>1304</v>
      </c>
      <c r="G467" s="225"/>
      <c r="H467" s="229">
        <v>1215</v>
      </c>
      <c r="I467" s="230"/>
      <c r="J467" s="225"/>
      <c r="K467" s="225"/>
      <c r="L467" s="231"/>
      <c r="M467" s="232"/>
      <c r="N467" s="233"/>
      <c r="O467" s="233"/>
      <c r="P467" s="233"/>
      <c r="Q467" s="233"/>
      <c r="R467" s="233"/>
      <c r="S467" s="233"/>
      <c r="T467" s="234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T467" s="235" t="s">
        <v>168</v>
      </c>
      <c r="AU467" s="235" t="s">
        <v>83</v>
      </c>
      <c r="AV467" s="12" t="s">
        <v>83</v>
      </c>
      <c r="AW467" s="12" t="s">
        <v>30</v>
      </c>
      <c r="AX467" s="12" t="s">
        <v>73</v>
      </c>
      <c r="AY467" s="235" t="s">
        <v>148</v>
      </c>
    </row>
    <row r="468" s="13" customFormat="1">
      <c r="A468" s="13"/>
      <c r="B468" s="236"/>
      <c r="C468" s="237"/>
      <c r="D468" s="226" t="s">
        <v>168</v>
      </c>
      <c r="E468" s="238" t="s">
        <v>1</v>
      </c>
      <c r="F468" s="239" t="s">
        <v>170</v>
      </c>
      <c r="G468" s="237"/>
      <c r="H468" s="240">
        <v>1215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6" t="s">
        <v>168</v>
      </c>
      <c r="AU468" s="246" t="s">
        <v>83</v>
      </c>
      <c r="AV468" s="13" t="s">
        <v>153</v>
      </c>
      <c r="AW468" s="13" t="s">
        <v>30</v>
      </c>
      <c r="AX468" s="13" t="s">
        <v>81</v>
      </c>
      <c r="AY468" s="246" t="s">
        <v>148</v>
      </c>
    </row>
    <row r="469" s="2" customFormat="1" ht="16.5" customHeight="1">
      <c r="A469" s="39"/>
      <c r="B469" s="40"/>
      <c r="C469" s="273" t="s">
        <v>505</v>
      </c>
      <c r="D469" s="273" t="s">
        <v>315</v>
      </c>
      <c r="E469" s="274" t="s">
        <v>1305</v>
      </c>
      <c r="F469" s="275" t="s">
        <v>1306</v>
      </c>
      <c r="G469" s="276" t="s">
        <v>406</v>
      </c>
      <c r="H469" s="277">
        <v>1397.25</v>
      </c>
      <c r="I469" s="278"/>
      <c r="J469" s="279">
        <f>ROUND(I469*H469,2)</f>
        <v>0</v>
      </c>
      <c r="K469" s="275" t="s">
        <v>1019</v>
      </c>
      <c r="L469" s="280"/>
      <c r="M469" s="281" t="s">
        <v>1</v>
      </c>
      <c r="N469" s="282" t="s">
        <v>38</v>
      </c>
      <c r="O469" s="92"/>
      <c r="P469" s="220">
        <f>O469*H469</f>
        <v>0</v>
      </c>
      <c r="Q469" s="220">
        <v>0.00089999999999999998</v>
      </c>
      <c r="R469" s="220">
        <f>Q469*H469</f>
        <v>1.257525</v>
      </c>
      <c r="S469" s="220">
        <v>0</v>
      </c>
      <c r="T469" s="22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2" t="s">
        <v>1218</v>
      </c>
      <c r="AT469" s="222" t="s">
        <v>315</v>
      </c>
      <c r="AU469" s="222" t="s">
        <v>83</v>
      </c>
      <c r="AY469" s="18" t="s">
        <v>148</v>
      </c>
      <c r="BE469" s="223">
        <f>IF(N469="základní",J469,0)</f>
        <v>0</v>
      </c>
      <c r="BF469" s="223">
        <f>IF(N469="snížená",J469,0)</f>
        <v>0</v>
      </c>
      <c r="BG469" s="223">
        <f>IF(N469="zákl. přenesená",J469,0)</f>
        <v>0</v>
      </c>
      <c r="BH469" s="223">
        <f>IF(N469="sníž. přenesená",J469,0)</f>
        <v>0</v>
      </c>
      <c r="BI469" s="223">
        <f>IF(N469="nulová",J469,0)</f>
        <v>0</v>
      </c>
      <c r="BJ469" s="18" t="s">
        <v>81</v>
      </c>
      <c r="BK469" s="223">
        <f>ROUND(I469*H469,2)</f>
        <v>0</v>
      </c>
      <c r="BL469" s="18" t="s">
        <v>1218</v>
      </c>
      <c r="BM469" s="222" t="s">
        <v>1307</v>
      </c>
    </row>
    <row r="470" s="12" customFormat="1">
      <c r="A470" s="12"/>
      <c r="B470" s="224"/>
      <c r="C470" s="225"/>
      <c r="D470" s="226" t="s">
        <v>168</v>
      </c>
      <c r="E470" s="227" t="s">
        <v>1</v>
      </c>
      <c r="F470" s="228" t="s">
        <v>1308</v>
      </c>
      <c r="G470" s="225"/>
      <c r="H470" s="229">
        <v>1397.25</v>
      </c>
      <c r="I470" s="230"/>
      <c r="J470" s="225"/>
      <c r="K470" s="225"/>
      <c r="L470" s="231"/>
      <c r="M470" s="232"/>
      <c r="N470" s="233"/>
      <c r="O470" s="233"/>
      <c r="P470" s="233"/>
      <c r="Q470" s="233"/>
      <c r="R470" s="233"/>
      <c r="S470" s="233"/>
      <c r="T470" s="234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T470" s="235" t="s">
        <v>168</v>
      </c>
      <c r="AU470" s="235" t="s">
        <v>83</v>
      </c>
      <c r="AV470" s="12" t="s">
        <v>83</v>
      </c>
      <c r="AW470" s="12" t="s">
        <v>30</v>
      </c>
      <c r="AX470" s="12" t="s">
        <v>81</v>
      </c>
      <c r="AY470" s="235" t="s">
        <v>148</v>
      </c>
    </row>
    <row r="471" s="2" customFormat="1" ht="24.15" customHeight="1">
      <c r="A471" s="39"/>
      <c r="B471" s="40"/>
      <c r="C471" s="211" t="s">
        <v>510</v>
      </c>
      <c r="D471" s="211" t="s">
        <v>149</v>
      </c>
      <c r="E471" s="212" t="s">
        <v>1309</v>
      </c>
      <c r="F471" s="213" t="s">
        <v>1310</v>
      </c>
      <c r="G471" s="214" t="s">
        <v>406</v>
      </c>
      <c r="H471" s="215">
        <v>1215</v>
      </c>
      <c r="I471" s="216"/>
      <c r="J471" s="217">
        <f>ROUND(I471*H471,2)</f>
        <v>0</v>
      </c>
      <c r="K471" s="213" t="s">
        <v>1019</v>
      </c>
      <c r="L471" s="45"/>
      <c r="M471" s="218" t="s">
        <v>1</v>
      </c>
      <c r="N471" s="219" t="s">
        <v>38</v>
      </c>
      <c r="O471" s="92"/>
      <c r="P471" s="220">
        <f>O471*H471</f>
        <v>0</v>
      </c>
      <c r="Q471" s="220">
        <v>0</v>
      </c>
      <c r="R471" s="220">
        <f>Q471*H471</f>
        <v>0</v>
      </c>
      <c r="S471" s="220">
        <v>0</v>
      </c>
      <c r="T471" s="22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2" t="s">
        <v>572</v>
      </c>
      <c r="AT471" s="222" t="s">
        <v>149</v>
      </c>
      <c r="AU471" s="222" t="s">
        <v>83</v>
      </c>
      <c r="AY471" s="18" t="s">
        <v>148</v>
      </c>
      <c r="BE471" s="223">
        <f>IF(N471="základní",J471,0)</f>
        <v>0</v>
      </c>
      <c r="BF471" s="223">
        <f>IF(N471="snížená",J471,0)</f>
        <v>0</v>
      </c>
      <c r="BG471" s="223">
        <f>IF(N471="zákl. přenesená",J471,0)</f>
        <v>0</v>
      </c>
      <c r="BH471" s="223">
        <f>IF(N471="sníž. přenesená",J471,0)</f>
        <v>0</v>
      </c>
      <c r="BI471" s="223">
        <f>IF(N471="nulová",J471,0)</f>
        <v>0</v>
      </c>
      <c r="BJ471" s="18" t="s">
        <v>81</v>
      </c>
      <c r="BK471" s="223">
        <f>ROUND(I471*H471,2)</f>
        <v>0</v>
      </c>
      <c r="BL471" s="18" t="s">
        <v>572</v>
      </c>
      <c r="BM471" s="222" t="s">
        <v>1311</v>
      </c>
    </row>
    <row r="472" s="2" customFormat="1">
      <c r="A472" s="39"/>
      <c r="B472" s="40"/>
      <c r="C472" s="41"/>
      <c r="D472" s="258" t="s">
        <v>264</v>
      </c>
      <c r="E472" s="41"/>
      <c r="F472" s="259" t="s">
        <v>1312</v>
      </c>
      <c r="G472" s="41"/>
      <c r="H472" s="41"/>
      <c r="I472" s="260"/>
      <c r="J472" s="41"/>
      <c r="K472" s="41"/>
      <c r="L472" s="45"/>
      <c r="M472" s="261"/>
      <c r="N472" s="262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264</v>
      </c>
      <c r="AU472" s="18" t="s">
        <v>83</v>
      </c>
    </row>
    <row r="473" s="15" customFormat="1">
      <c r="A473" s="15"/>
      <c r="B473" s="263"/>
      <c r="C473" s="264"/>
      <c r="D473" s="226" t="s">
        <v>168</v>
      </c>
      <c r="E473" s="265" t="s">
        <v>1</v>
      </c>
      <c r="F473" s="266" t="s">
        <v>1303</v>
      </c>
      <c r="G473" s="264"/>
      <c r="H473" s="265" t="s">
        <v>1</v>
      </c>
      <c r="I473" s="267"/>
      <c r="J473" s="264"/>
      <c r="K473" s="264"/>
      <c r="L473" s="268"/>
      <c r="M473" s="269"/>
      <c r="N473" s="270"/>
      <c r="O473" s="270"/>
      <c r="P473" s="270"/>
      <c r="Q473" s="270"/>
      <c r="R473" s="270"/>
      <c r="S473" s="270"/>
      <c r="T473" s="271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2" t="s">
        <v>168</v>
      </c>
      <c r="AU473" s="272" t="s">
        <v>83</v>
      </c>
      <c r="AV473" s="15" t="s">
        <v>81</v>
      </c>
      <c r="AW473" s="15" t="s">
        <v>30</v>
      </c>
      <c r="AX473" s="15" t="s">
        <v>73</v>
      </c>
      <c r="AY473" s="272" t="s">
        <v>148</v>
      </c>
    </row>
    <row r="474" s="12" customFormat="1">
      <c r="A474" s="12"/>
      <c r="B474" s="224"/>
      <c r="C474" s="225"/>
      <c r="D474" s="226" t="s">
        <v>168</v>
      </c>
      <c r="E474" s="227" t="s">
        <v>1</v>
      </c>
      <c r="F474" s="228" t="s">
        <v>1304</v>
      </c>
      <c r="G474" s="225"/>
      <c r="H474" s="229">
        <v>1215</v>
      </c>
      <c r="I474" s="230"/>
      <c r="J474" s="225"/>
      <c r="K474" s="225"/>
      <c r="L474" s="231"/>
      <c r="M474" s="232"/>
      <c r="N474" s="233"/>
      <c r="O474" s="233"/>
      <c r="P474" s="233"/>
      <c r="Q474" s="233"/>
      <c r="R474" s="233"/>
      <c r="S474" s="233"/>
      <c r="T474" s="234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T474" s="235" t="s">
        <v>168</v>
      </c>
      <c r="AU474" s="235" t="s">
        <v>83</v>
      </c>
      <c r="AV474" s="12" t="s">
        <v>83</v>
      </c>
      <c r="AW474" s="12" t="s">
        <v>30</v>
      </c>
      <c r="AX474" s="12" t="s">
        <v>73</v>
      </c>
      <c r="AY474" s="235" t="s">
        <v>148</v>
      </c>
    </row>
    <row r="475" s="13" customFormat="1">
      <c r="A475" s="13"/>
      <c r="B475" s="236"/>
      <c r="C475" s="237"/>
      <c r="D475" s="226" t="s">
        <v>168</v>
      </c>
      <c r="E475" s="238" t="s">
        <v>1</v>
      </c>
      <c r="F475" s="239" t="s">
        <v>170</v>
      </c>
      <c r="G475" s="237"/>
      <c r="H475" s="240">
        <v>1215</v>
      </c>
      <c r="I475" s="241"/>
      <c r="J475" s="237"/>
      <c r="K475" s="237"/>
      <c r="L475" s="242"/>
      <c r="M475" s="243"/>
      <c r="N475" s="244"/>
      <c r="O475" s="244"/>
      <c r="P475" s="244"/>
      <c r="Q475" s="244"/>
      <c r="R475" s="244"/>
      <c r="S475" s="244"/>
      <c r="T475" s="24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6" t="s">
        <v>168</v>
      </c>
      <c r="AU475" s="246" t="s">
        <v>83</v>
      </c>
      <c r="AV475" s="13" t="s">
        <v>153</v>
      </c>
      <c r="AW475" s="13" t="s">
        <v>30</v>
      </c>
      <c r="AX475" s="13" t="s">
        <v>81</v>
      </c>
      <c r="AY475" s="246" t="s">
        <v>148</v>
      </c>
    </row>
    <row r="476" s="2" customFormat="1" ht="16.5" customHeight="1">
      <c r="A476" s="39"/>
      <c r="B476" s="40"/>
      <c r="C476" s="211" t="s">
        <v>514</v>
      </c>
      <c r="D476" s="211" t="s">
        <v>149</v>
      </c>
      <c r="E476" s="212" t="s">
        <v>1313</v>
      </c>
      <c r="F476" s="213" t="s">
        <v>1314</v>
      </c>
      <c r="G476" s="214" t="s">
        <v>159</v>
      </c>
      <c r="H476" s="215">
        <v>1</v>
      </c>
      <c r="I476" s="216"/>
      <c r="J476" s="217">
        <f>ROUND(I476*H476,2)</f>
        <v>0</v>
      </c>
      <c r="K476" s="213" t="s">
        <v>1</v>
      </c>
      <c r="L476" s="45"/>
      <c r="M476" s="218" t="s">
        <v>1</v>
      </c>
      <c r="N476" s="219" t="s">
        <v>38</v>
      </c>
      <c r="O476" s="92"/>
      <c r="P476" s="220">
        <f>O476*H476</f>
        <v>0</v>
      </c>
      <c r="Q476" s="220">
        <v>0</v>
      </c>
      <c r="R476" s="220">
        <f>Q476*H476</f>
        <v>0</v>
      </c>
      <c r="S476" s="220">
        <v>0</v>
      </c>
      <c r="T476" s="22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2" t="s">
        <v>572</v>
      </c>
      <c r="AT476" s="222" t="s">
        <v>149</v>
      </c>
      <c r="AU476" s="222" t="s">
        <v>83</v>
      </c>
      <c r="AY476" s="18" t="s">
        <v>148</v>
      </c>
      <c r="BE476" s="223">
        <f>IF(N476="základní",J476,0)</f>
        <v>0</v>
      </c>
      <c r="BF476" s="223">
        <f>IF(N476="snížená",J476,0)</f>
        <v>0</v>
      </c>
      <c r="BG476" s="223">
        <f>IF(N476="zákl. přenesená",J476,0)</f>
        <v>0</v>
      </c>
      <c r="BH476" s="223">
        <f>IF(N476="sníž. přenesená",J476,0)</f>
        <v>0</v>
      </c>
      <c r="BI476" s="223">
        <f>IF(N476="nulová",J476,0)</f>
        <v>0</v>
      </c>
      <c r="BJ476" s="18" t="s">
        <v>81</v>
      </c>
      <c r="BK476" s="223">
        <f>ROUND(I476*H476,2)</f>
        <v>0</v>
      </c>
      <c r="BL476" s="18" t="s">
        <v>572</v>
      </c>
      <c r="BM476" s="222" t="s">
        <v>1315</v>
      </c>
    </row>
    <row r="477" s="15" customFormat="1">
      <c r="A477" s="15"/>
      <c r="B477" s="263"/>
      <c r="C477" s="264"/>
      <c r="D477" s="226" t="s">
        <v>168</v>
      </c>
      <c r="E477" s="265" t="s">
        <v>1</v>
      </c>
      <c r="F477" s="266" t="s">
        <v>1316</v>
      </c>
      <c r="G477" s="264"/>
      <c r="H477" s="265" t="s">
        <v>1</v>
      </c>
      <c r="I477" s="267"/>
      <c r="J477" s="264"/>
      <c r="K477" s="264"/>
      <c r="L477" s="268"/>
      <c r="M477" s="269"/>
      <c r="N477" s="270"/>
      <c r="O477" s="270"/>
      <c r="P477" s="270"/>
      <c r="Q477" s="270"/>
      <c r="R477" s="270"/>
      <c r="S477" s="270"/>
      <c r="T477" s="271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72" t="s">
        <v>168</v>
      </c>
      <c r="AU477" s="272" t="s">
        <v>83</v>
      </c>
      <c r="AV477" s="15" t="s">
        <v>81</v>
      </c>
      <c r="AW477" s="15" t="s">
        <v>30</v>
      </c>
      <c r="AX477" s="15" t="s">
        <v>73</v>
      </c>
      <c r="AY477" s="272" t="s">
        <v>148</v>
      </c>
    </row>
    <row r="478" s="12" customFormat="1">
      <c r="A478" s="12"/>
      <c r="B478" s="224"/>
      <c r="C478" s="225"/>
      <c r="D478" s="226" t="s">
        <v>168</v>
      </c>
      <c r="E478" s="227" t="s">
        <v>1</v>
      </c>
      <c r="F478" s="228" t="s">
        <v>81</v>
      </c>
      <c r="G478" s="225"/>
      <c r="H478" s="229">
        <v>1</v>
      </c>
      <c r="I478" s="230"/>
      <c r="J478" s="225"/>
      <c r="K478" s="225"/>
      <c r="L478" s="231"/>
      <c r="M478" s="232"/>
      <c r="N478" s="233"/>
      <c r="O478" s="233"/>
      <c r="P478" s="233"/>
      <c r="Q478" s="233"/>
      <c r="R478" s="233"/>
      <c r="S478" s="233"/>
      <c r="T478" s="234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T478" s="235" t="s">
        <v>168</v>
      </c>
      <c r="AU478" s="235" t="s">
        <v>83</v>
      </c>
      <c r="AV478" s="12" t="s">
        <v>83</v>
      </c>
      <c r="AW478" s="12" t="s">
        <v>30</v>
      </c>
      <c r="AX478" s="12" t="s">
        <v>81</v>
      </c>
      <c r="AY478" s="235" t="s">
        <v>148</v>
      </c>
    </row>
    <row r="479" s="2" customFormat="1" ht="16.5" customHeight="1">
      <c r="A479" s="39"/>
      <c r="B479" s="40"/>
      <c r="C479" s="273" t="s">
        <v>519</v>
      </c>
      <c r="D479" s="273" t="s">
        <v>315</v>
      </c>
      <c r="E479" s="274" t="s">
        <v>1317</v>
      </c>
      <c r="F479" s="275" t="s">
        <v>1318</v>
      </c>
      <c r="G479" s="276" t="s">
        <v>159</v>
      </c>
      <c r="H479" s="277">
        <v>4</v>
      </c>
      <c r="I479" s="278"/>
      <c r="J479" s="279">
        <f>ROUND(I479*H479,2)</f>
        <v>0</v>
      </c>
      <c r="K479" s="275" t="s">
        <v>1</v>
      </c>
      <c r="L479" s="280"/>
      <c r="M479" s="281" t="s">
        <v>1</v>
      </c>
      <c r="N479" s="282" t="s">
        <v>38</v>
      </c>
      <c r="O479" s="92"/>
      <c r="P479" s="220">
        <f>O479*H479</f>
        <v>0</v>
      </c>
      <c r="Q479" s="220">
        <v>0</v>
      </c>
      <c r="R479" s="220">
        <f>Q479*H479</f>
        <v>0</v>
      </c>
      <c r="S479" s="220">
        <v>0</v>
      </c>
      <c r="T479" s="22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2" t="s">
        <v>1319</v>
      </c>
      <c r="AT479" s="222" t="s">
        <v>315</v>
      </c>
      <c r="AU479" s="222" t="s">
        <v>83</v>
      </c>
      <c r="AY479" s="18" t="s">
        <v>148</v>
      </c>
      <c r="BE479" s="223">
        <f>IF(N479="základní",J479,0)</f>
        <v>0</v>
      </c>
      <c r="BF479" s="223">
        <f>IF(N479="snížená",J479,0)</f>
        <v>0</v>
      </c>
      <c r="BG479" s="223">
        <f>IF(N479="zákl. přenesená",J479,0)</f>
        <v>0</v>
      </c>
      <c r="BH479" s="223">
        <f>IF(N479="sníž. přenesená",J479,0)</f>
        <v>0</v>
      </c>
      <c r="BI479" s="223">
        <f>IF(N479="nulová",J479,0)</f>
        <v>0</v>
      </c>
      <c r="BJ479" s="18" t="s">
        <v>81</v>
      </c>
      <c r="BK479" s="223">
        <f>ROUND(I479*H479,2)</f>
        <v>0</v>
      </c>
      <c r="BL479" s="18" t="s">
        <v>572</v>
      </c>
      <c r="BM479" s="222" t="s">
        <v>1320</v>
      </c>
    </row>
    <row r="480" s="2" customFormat="1" ht="16.5" customHeight="1">
      <c r="A480" s="39"/>
      <c r="B480" s="40"/>
      <c r="C480" s="273" t="s">
        <v>524</v>
      </c>
      <c r="D480" s="273" t="s">
        <v>315</v>
      </c>
      <c r="E480" s="274" t="s">
        <v>1321</v>
      </c>
      <c r="F480" s="275" t="s">
        <v>1322</v>
      </c>
      <c r="G480" s="276" t="s">
        <v>159</v>
      </c>
      <c r="H480" s="277">
        <v>4</v>
      </c>
      <c r="I480" s="278"/>
      <c r="J480" s="279">
        <f>ROUND(I480*H480,2)</f>
        <v>0</v>
      </c>
      <c r="K480" s="275" t="s">
        <v>1</v>
      </c>
      <c r="L480" s="280"/>
      <c r="M480" s="281" t="s">
        <v>1</v>
      </c>
      <c r="N480" s="282" t="s">
        <v>38</v>
      </c>
      <c r="O480" s="92"/>
      <c r="P480" s="220">
        <f>O480*H480</f>
        <v>0</v>
      </c>
      <c r="Q480" s="220">
        <v>0</v>
      </c>
      <c r="R480" s="220">
        <f>Q480*H480</f>
        <v>0</v>
      </c>
      <c r="S480" s="220">
        <v>0</v>
      </c>
      <c r="T480" s="22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2" t="s">
        <v>1319</v>
      </c>
      <c r="AT480" s="222" t="s">
        <v>315</v>
      </c>
      <c r="AU480" s="222" t="s">
        <v>83</v>
      </c>
      <c r="AY480" s="18" t="s">
        <v>148</v>
      </c>
      <c r="BE480" s="223">
        <f>IF(N480="základní",J480,0)</f>
        <v>0</v>
      </c>
      <c r="BF480" s="223">
        <f>IF(N480="snížená",J480,0)</f>
        <v>0</v>
      </c>
      <c r="BG480" s="223">
        <f>IF(N480="zákl. přenesená",J480,0)</f>
        <v>0</v>
      </c>
      <c r="BH480" s="223">
        <f>IF(N480="sníž. přenesená",J480,0)</f>
        <v>0</v>
      </c>
      <c r="BI480" s="223">
        <f>IF(N480="nulová",J480,0)</f>
        <v>0</v>
      </c>
      <c r="BJ480" s="18" t="s">
        <v>81</v>
      </c>
      <c r="BK480" s="223">
        <f>ROUND(I480*H480,2)</f>
        <v>0</v>
      </c>
      <c r="BL480" s="18" t="s">
        <v>572</v>
      </c>
      <c r="BM480" s="222" t="s">
        <v>1323</v>
      </c>
    </row>
    <row r="481" s="2" customFormat="1" ht="21.75" customHeight="1">
      <c r="A481" s="39"/>
      <c r="B481" s="40"/>
      <c r="C481" s="211" t="s">
        <v>529</v>
      </c>
      <c r="D481" s="211" t="s">
        <v>149</v>
      </c>
      <c r="E481" s="212" t="s">
        <v>1324</v>
      </c>
      <c r="F481" s="213" t="s">
        <v>1325</v>
      </c>
      <c r="G481" s="214" t="s">
        <v>406</v>
      </c>
      <c r="H481" s="215">
        <v>1091</v>
      </c>
      <c r="I481" s="216"/>
      <c r="J481" s="217">
        <f>ROUND(I481*H481,2)</f>
        <v>0</v>
      </c>
      <c r="K481" s="213" t="s">
        <v>1019</v>
      </c>
      <c r="L481" s="45"/>
      <c r="M481" s="218" t="s">
        <v>1</v>
      </c>
      <c r="N481" s="219" t="s">
        <v>38</v>
      </c>
      <c r="O481" s="92"/>
      <c r="P481" s="220">
        <f>O481*H481</f>
        <v>0</v>
      </c>
      <c r="Q481" s="220">
        <v>9.0000000000000006E-05</v>
      </c>
      <c r="R481" s="220">
        <f>Q481*H481</f>
        <v>0.09819</v>
      </c>
      <c r="S481" s="220">
        <v>0</v>
      </c>
      <c r="T481" s="221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2" t="s">
        <v>572</v>
      </c>
      <c r="AT481" s="222" t="s">
        <v>149</v>
      </c>
      <c r="AU481" s="222" t="s">
        <v>83</v>
      </c>
      <c r="AY481" s="18" t="s">
        <v>148</v>
      </c>
      <c r="BE481" s="223">
        <f>IF(N481="základní",J481,0)</f>
        <v>0</v>
      </c>
      <c r="BF481" s="223">
        <f>IF(N481="snížená",J481,0)</f>
        <v>0</v>
      </c>
      <c r="BG481" s="223">
        <f>IF(N481="zákl. přenesená",J481,0)</f>
        <v>0</v>
      </c>
      <c r="BH481" s="223">
        <f>IF(N481="sníž. přenesená",J481,0)</f>
        <v>0</v>
      </c>
      <c r="BI481" s="223">
        <f>IF(N481="nulová",J481,0)</f>
        <v>0</v>
      </c>
      <c r="BJ481" s="18" t="s">
        <v>81</v>
      </c>
      <c r="BK481" s="223">
        <f>ROUND(I481*H481,2)</f>
        <v>0</v>
      </c>
      <c r="BL481" s="18" t="s">
        <v>572</v>
      </c>
      <c r="BM481" s="222" t="s">
        <v>1326</v>
      </c>
    </row>
    <row r="482" s="2" customFormat="1">
      <c r="A482" s="39"/>
      <c r="B482" s="40"/>
      <c r="C482" s="41"/>
      <c r="D482" s="258" t="s">
        <v>264</v>
      </c>
      <c r="E482" s="41"/>
      <c r="F482" s="259" t="s">
        <v>1327</v>
      </c>
      <c r="G482" s="41"/>
      <c r="H482" s="41"/>
      <c r="I482" s="260"/>
      <c r="J482" s="41"/>
      <c r="K482" s="41"/>
      <c r="L482" s="45"/>
      <c r="M482" s="261"/>
      <c r="N482" s="262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264</v>
      </c>
      <c r="AU482" s="18" t="s">
        <v>83</v>
      </c>
    </row>
    <row r="483" s="15" customFormat="1">
      <c r="A483" s="15"/>
      <c r="B483" s="263"/>
      <c r="C483" s="264"/>
      <c r="D483" s="226" t="s">
        <v>168</v>
      </c>
      <c r="E483" s="265" t="s">
        <v>1</v>
      </c>
      <c r="F483" s="266" t="s">
        <v>1328</v>
      </c>
      <c r="G483" s="264"/>
      <c r="H483" s="265" t="s">
        <v>1</v>
      </c>
      <c r="I483" s="267"/>
      <c r="J483" s="264"/>
      <c r="K483" s="264"/>
      <c r="L483" s="268"/>
      <c r="M483" s="269"/>
      <c r="N483" s="270"/>
      <c r="O483" s="270"/>
      <c r="P483" s="270"/>
      <c r="Q483" s="270"/>
      <c r="R483" s="270"/>
      <c r="S483" s="270"/>
      <c r="T483" s="271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72" t="s">
        <v>168</v>
      </c>
      <c r="AU483" s="272" t="s">
        <v>83</v>
      </c>
      <c r="AV483" s="15" t="s">
        <v>81</v>
      </c>
      <c r="AW483" s="15" t="s">
        <v>30</v>
      </c>
      <c r="AX483" s="15" t="s">
        <v>73</v>
      </c>
      <c r="AY483" s="272" t="s">
        <v>148</v>
      </c>
    </row>
    <row r="484" s="12" customFormat="1">
      <c r="A484" s="12"/>
      <c r="B484" s="224"/>
      <c r="C484" s="225"/>
      <c r="D484" s="226" t="s">
        <v>168</v>
      </c>
      <c r="E484" s="227" t="s">
        <v>1</v>
      </c>
      <c r="F484" s="228" t="s">
        <v>1329</v>
      </c>
      <c r="G484" s="225"/>
      <c r="H484" s="229">
        <v>1091</v>
      </c>
      <c r="I484" s="230"/>
      <c r="J484" s="225"/>
      <c r="K484" s="225"/>
      <c r="L484" s="231"/>
      <c r="M484" s="232"/>
      <c r="N484" s="233"/>
      <c r="O484" s="233"/>
      <c r="P484" s="233"/>
      <c r="Q484" s="233"/>
      <c r="R484" s="233"/>
      <c r="S484" s="233"/>
      <c r="T484" s="234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35" t="s">
        <v>168</v>
      </c>
      <c r="AU484" s="235" t="s">
        <v>83</v>
      </c>
      <c r="AV484" s="12" t="s">
        <v>83</v>
      </c>
      <c r="AW484" s="12" t="s">
        <v>30</v>
      </c>
      <c r="AX484" s="12" t="s">
        <v>81</v>
      </c>
      <c r="AY484" s="235" t="s">
        <v>148</v>
      </c>
    </row>
    <row r="485" s="2" customFormat="1" ht="16.5" customHeight="1">
      <c r="A485" s="39"/>
      <c r="B485" s="40"/>
      <c r="C485" s="273" t="s">
        <v>533</v>
      </c>
      <c r="D485" s="273" t="s">
        <v>315</v>
      </c>
      <c r="E485" s="274" t="s">
        <v>1330</v>
      </c>
      <c r="F485" s="275" t="s">
        <v>1331</v>
      </c>
      <c r="G485" s="276" t="s">
        <v>406</v>
      </c>
      <c r="H485" s="277">
        <v>1091</v>
      </c>
      <c r="I485" s="278"/>
      <c r="J485" s="279">
        <f>ROUND(I485*H485,2)</f>
        <v>0</v>
      </c>
      <c r="K485" s="275" t="s">
        <v>1</v>
      </c>
      <c r="L485" s="280"/>
      <c r="M485" s="281" t="s">
        <v>1</v>
      </c>
      <c r="N485" s="282" t="s">
        <v>38</v>
      </c>
      <c r="O485" s="92"/>
      <c r="P485" s="220">
        <f>O485*H485</f>
        <v>0</v>
      </c>
      <c r="Q485" s="220">
        <v>0</v>
      </c>
      <c r="R485" s="220">
        <f>Q485*H485</f>
        <v>0</v>
      </c>
      <c r="S485" s="220">
        <v>0</v>
      </c>
      <c r="T485" s="221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2" t="s">
        <v>1319</v>
      </c>
      <c r="AT485" s="222" t="s">
        <v>315</v>
      </c>
      <c r="AU485" s="222" t="s">
        <v>83</v>
      </c>
      <c r="AY485" s="18" t="s">
        <v>148</v>
      </c>
      <c r="BE485" s="223">
        <f>IF(N485="základní",J485,0)</f>
        <v>0</v>
      </c>
      <c r="BF485" s="223">
        <f>IF(N485="snížená",J485,0)</f>
        <v>0</v>
      </c>
      <c r="BG485" s="223">
        <f>IF(N485="zákl. přenesená",J485,0)</f>
        <v>0</v>
      </c>
      <c r="BH485" s="223">
        <f>IF(N485="sníž. přenesená",J485,0)</f>
        <v>0</v>
      </c>
      <c r="BI485" s="223">
        <f>IF(N485="nulová",J485,0)</f>
        <v>0</v>
      </c>
      <c r="BJ485" s="18" t="s">
        <v>81</v>
      </c>
      <c r="BK485" s="223">
        <f>ROUND(I485*H485,2)</f>
        <v>0</v>
      </c>
      <c r="BL485" s="18" t="s">
        <v>572</v>
      </c>
      <c r="BM485" s="222" t="s">
        <v>1332</v>
      </c>
    </row>
    <row r="486" s="2" customFormat="1" ht="21.75" customHeight="1">
      <c r="A486" s="39"/>
      <c r="B486" s="40"/>
      <c r="C486" s="211" t="s">
        <v>537</v>
      </c>
      <c r="D486" s="211" t="s">
        <v>149</v>
      </c>
      <c r="E486" s="212" t="s">
        <v>1333</v>
      </c>
      <c r="F486" s="213" t="s">
        <v>1334</v>
      </c>
      <c r="G486" s="214" t="s">
        <v>406</v>
      </c>
      <c r="H486" s="215">
        <v>1091</v>
      </c>
      <c r="I486" s="216"/>
      <c r="J486" s="217">
        <f>ROUND(I486*H486,2)</f>
        <v>0</v>
      </c>
      <c r="K486" s="213" t="s">
        <v>1019</v>
      </c>
      <c r="L486" s="45"/>
      <c r="M486" s="218" t="s">
        <v>1</v>
      </c>
      <c r="N486" s="219" t="s">
        <v>38</v>
      </c>
      <c r="O486" s="92"/>
      <c r="P486" s="220">
        <f>O486*H486</f>
        <v>0</v>
      </c>
      <c r="Q486" s="220">
        <v>0</v>
      </c>
      <c r="R486" s="220">
        <f>Q486*H486</f>
        <v>0</v>
      </c>
      <c r="S486" s="220">
        <v>0</v>
      </c>
      <c r="T486" s="22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2" t="s">
        <v>572</v>
      </c>
      <c r="AT486" s="222" t="s">
        <v>149</v>
      </c>
      <c r="AU486" s="222" t="s">
        <v>83</v>
      </c>
      <c r="AY486" s="18" t="s">
        <v>148</v>
      </c>
      <c r="BE486" s="223">
        <f>IF(N486="základní",J486,0)</f>
        <v>0</v>
      </c>
      <c r="BF486" s="223">
        <f>IF(N486="snížená",J486,0)</f>
        <v>0</v>
      </c>
      <c r="BG486" s="223">
        <f>IF(N486="zákl. přenesená",J486,0)</f>
        <v>0</v>
      </c>
      <c r="BH486" s="223">
        <f>IF(N486="sníž. přenesená",J486,0)</f>
        <v>0</v>
      </c>
      <c r="BI486" s="223">
        <f>IF(N486="nulová",J486,0)</f>
        <v>0</v>
      </c>
      <c r="BJ486" s="18" t="s">
        <v>81</v>
      </c>
      <c r="BK486" s="223">
        <f>ROUND(I486*H486,2)</f>
        <v>0</v>
      </c>
      <c r="BL486" s="18" t="s">
        <v>572</v>
      </c>
      <c r="BM486" s="222" t="s">
        <v>1335</v>
      </c>
    </row>
    <row r="487" s="2" customFormat="1">
      <c r="A487" s="39"/>
      <c r="B487" s="40"/>
      <c r="C487" s="41"/>
      <c r="D487" s="258" t="s">
        <v>264</v>
      </c>
      <c r="E487" s="41"/>
      <c r="F487" s="259" t="s">
        <v>1336</v>
      </c>
      <c r="G487" s="41"/>
      <c r="H487" s="41"/>
      <c r="I487" s="260"/>
      <c r="J487" s="41"/>
      <c r="K487" s="41"/>
      <c r="L487" s="45"/>
      <c r="M487" s="261"/>
      <c r="N487" s="262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264</v>
      </c>
      <c r="AU487" s="18" t="s">
        <v>83</v>
      </c>
    </row>
    <row r="488" s="15" customFormat="1">
      <c r="A488" s="15"/>
      <c r="B488" s="263"/>
      <c r="C488" s="264"/>
      <c r="D488" s="226" t="s">
        <v>168</v>
      </c>
      <c r="E488" s="265" t="s">
        <v>1</v>
      </c>
      <c r="F488" s="266" t="s">
        <v>1328</v>
      </c>
      <c r="G488" s="264"/>
      <c r="H488" s="265" t="s">
        <v>1</v>
      </c>
      <c r="I488" s="267"/>
      <c r="J488" s="264"/>
      <c r="K488" s="264"/>
      <c r="L488" s="268"/>
      <c r="M488" s="269"/>
      <c r="N488" s="270"/>
      <c r="O488" s="270"/>
      <c r="P488" s="270"/>
      <c r="Q488" s="270"/>
      <c r="R488" s="270"/>
      <c r="S488" s="270"/>
      <c r="T488" s="271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2" t="s">
        <v>168</v>
      </c>
      <c r="AU488" s="272" t="s">
        <v>83</v>
      </c>
      <c r="AV488" s="15" t="s">
        <v>81</v>
      </c>
      <c r="AW488" s="15" t="s">
        <v>30</v>
      </c>
      <c r="AX488" s="15" t="s">
        <v>73</v>
      </c>
      <c r="AY488" s="272" t="s">
        <v>148</v>
      </c>
    </row>
    <row r="489" s="12" customFormat="1">
      <c r="A489" s="12"/>
      <c r="B489" s="224"/>
      <c r="C489" s="225"/>
      <c r="D489" s="226" t="s">
        <v>168</v>
      </c>
      <c r="E489" s="227" t="s">
        <v>1</v>
      </c>
      <c r="F489" s="228" t="s">
        <v>1329</v>
      </c>
      <c r="G489" s="225"/>
      <c r="H489" s="229">
        <v>1091</v>
      </c>
      <c r="I489" s="230"/>
      <c r="J489" s="225"/>
      <c r="K489" s="225"/>
      <c r="L489" s="231"/>
      <c r="M489" s="232"/>
      <c r="N489" s="233"/>
      <c r="O489" s="233"/>
      <c r="P489" s="233"/>
      <c r="Q489" s="233"/>
      <c r="R489" s="233"/>
      <c r="S489" s="233"/>
      <c r="T489" s="234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T489" s="235" t="s">
        <v>168</v>
      </c>
      <c r="AU489" s="235" t="s">
        <v>83</v>
      </c>
      <c r="AV489" s="12" t="s">
        <v>83</v>
      </c>
      <c r="AW489" s="12" t="s">
        <v>30</v>
      </c>
      <c r="AX489" s="12" t="s">
        <v>81</v>
      </c>
      <c r="AY489" s="235" t="s">
        <v>148</v>
      </c>
    </row>
    <row r="490" s="2" customFormat="1" ht="16.5" customHeight="1">
      <c r="A490" s="39"/>
      <c r="B490" s="40"/>
      <c r="C490" s="273" t="s">
        <v>541</v>
      </c>
      <c r="D490" s="273" t="s">
        <v>315</v>
      </c>
      <c r="E490" s="274" t="s">
        <v>1337</v>
      </c>
      <c r="F490" s="275" t="s">
        <v>1338</v>
      </c>
      <c r="G490" s="276" t="s">
        <v>406</v>
      </c>
      <c r="H490" s="277">
        <v>1145.55</v>
      </c>
      <c r="I490" s="278"/>
      <c r="J490" s="279">
        <f>ROUND(I490*H490,2)</f>
        <v>0</v>
      </c>
      <c r="K490" s="275" t="s">
        <v>1019</v>
      </c>
      <c r="L490" s="280"/>
      <c r="M490" s="281" t="s">
        <v>1</v>
      </c>
      <c r="N490" s="282" t="s">
        <v>38</v>
      </c>
      <c r="O490" s="92"/>
      <c r="P490" s="220">
        <f>O490*H490</f>
        <v>0</v>
      </c>
      <c r="Q490" s="220">
        <v>0.00068999999999999997</v>
      </c>
      <c r="R490" s="220">
        <f>Q490*H490</f>
        <v>0.7904294999999999</v>
      </c>
      <c r="S490" s="220">
        <v>0</v>
      </c>
      <c r="T490" s="221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2" t="s">
        <v>1218</v>
      </c>
      <c r="AT490" s="222" t="s">
        <v>315</v>
      </c>
      <c r="AU490" s="222" t="s">
        <v>83</v>
      </c>
      <c r="AY490" s="18" t="s">
        <v>148</v>
      </c>
      <c r="BE490" s="223">
        <f>IF(N490="základní",J490,0)</f>
        <v>0</v>
      </c>
      <c r="BF490" s="223">
        <f>IF(N490="snížená",J490,0)</f>
        <v>0</v>
      </c>
      <c r="BG490" s="223">
        <f>IF(N490="zákl. přenesená",J490,0)</f>
        <v>0</v>
      </c>
      <c r="BH490" s="223">
        <f>IF(N490="sníž. přenesená",J490,0)</f>
        <v>0</v>
      </c>
      <c r="BI490" s="223">
        <f>IF(N490="nulová",J490,0)</f>
        <v>0</v>
      </c>
      <c r="BJ490" s="18" t="s">
        <v>81</v>
      </c>
      <c r="BK490" s="223">
        <f>ROUND(I490*H490,2)</f>
        <v>0</v>
      </c>
      <c r="BL490" s="18" t="s">
        <v>1218</v>
      </c>
      <c r="BM490" s="222" t="s">
        <v>1339</v>
      </c>
    </row>
    <row r="491" s="12" customFormat="1">
      <c r="A491" s="12"/>
      <c r="B491" s="224"/>
      <c r="C491" s="225"/>
      <c r="D491" s="226" t="s">
        <v>168</v>
      </c>
      <c r="E491" s="227" t="s">
        <v>1</v>
      </c>
      <c r="F491" s="228" t="s">
        <v>1340</v>
      </c>
      <c r="G491" s="225"/>
      <c r="H491" s="229">
        <v>1145.55</v>
      </c>
      <c r="I491" s="230"/>
      <c r="J491" s="225"/>
      <c r="K491" s="225"/>
      <c r="L491" s="231"/>
      <c r="M491" s="232"/>
      <c r="N491" s="233"/>
      <c r="O491" s="233"/>
      <c r="P491" s="233"/>
      <c r="Q491" s="233"/>
      <c r="R491" s="233"/>
      <c r="S491" s="233"/>
      <c r="T491" s="234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T491" s="235" t="s">
        <v>168</v>
      </c>
      <c r="AU491" s="235" t="s">
        <v>83</v>
      </c>
      <c r="AV491" s="12" t="s">
        <v>83</v>
      </c>
      <c r="AW491" s="12" t="s">
        <v>30</v>
      </c>
      <c r="AX491" s="12" t="s">
        <v>81</v>
      </c>
      <c r="AY491" s="235" t="s">
        <v>148</v>
      </c>
    </row>
    <row r="492" s="2" customFormat="1" ht="16.5" customHeight="1">
      <c r="A492" s="39"/>
      <c r="B492" s="40"/>
      <c r="C492" s="273" t="s">
        <v>546</v>
      </c>
      <c r="D492" s="273" t="s">
        <v>315</v>
      </c>
      <c r="E492" s="274" t="s">
        <v>1341</v>
      </c>
      <c r="F492" s="275" t="s">
        <v>1342</v>
      </c>
      <c r="G492" s="276" t="s">
        <v>159</v>
      </c>
      <c r="H492" s="277">
        <v>25</v>
      </c>
      <c r="I492" s="278"/>
      <c r="J492" s="279">
        <f>ROUND(I492*H492,2)</f>
        <v>0</v>
      </c>
      <c r="K492" s="275" t="s">
        <v>1</v>
      </c>
      <c r="L492" s="280"/>
      <c r="M492" s="281" t="s">
        <v>1</v>
      </c>
      <c r="N492" s="282" t="s">
        <v>38</v>
      </c>
      <c r="O492" s="92"/>
      <c r="P492" s="220">
        <f>O492*H492</f>
        <v>0</v>
      </c>
      <c r="Q492" s="220">
        <v>0</v>
      </c>
      <c r="R492" s="220">
        <f>Q492*H492</f>
        <v>0</v>
      </c>
      <c r="S492" s="220">
        <v>0</v>
      </c>
      <c r="T492" s="221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2" t="s">
        <v>1218</v>
      </c>
      <c r="AT492" s="222" t="s">
        <v>315</v>
      </c>
      <c r="AU492" s="222" t="s">
        <v>83</v>
      </c>
      <c r="AY492" s="18" t="s">
        <v>148</v>
      </c>
      <c r="BE492" s="223">
        <f>IF(N492="základní",J492,0)</f>
        <v>0</v>
      </c>
      <c r="BF492" s="223">
        <f>IF(N492="snížená",J492,0)</f>
        <v>0</v>
      </c>
      <c r="BG492" s="223">
        <f>IF(N492="zákl. přenesená",J492,0)</f>
        <v>0</v>
      </c>
      <c r="BH492" s="223">
        <f>IF(N492="sníž. přenesená",J492,0)</f>
        <v>0</v>
      </c>
      <c r="BI492" s="223">
        <f>IF(N492="nulová",J492,0)</f>
        <v>0</v>
      </c>
      <c r="BJ492" s="18" t="s">
        <v>81</v>
      </c>
      <c r="BK492" s="223">
        <f>ROUND(I492*H492,2)</f>
        <v>0</v>
      </c>
      <c r="BL492" s="18" t="s">
        <v>1218</v>
      </c>
      <c r="BM492" s="222" t="s">
        <v>1343</v>
      </c>
    </row>
    <row r="493" s="2" customFormat="1" ht="24.15" customHeight="1">
      <c r="A493" s="39"/>
      <c r="B493" s="40"/>
      <c r="C493" s="211" t="s">
        <v>551</v>
      </c>
      <c r="D493" s="211" t="s">
        <v>149</v>
      </c>
      <c r="E493" s="212" t="s">
        <v>1344</v>
      </c>
      <c r="F493" s="213" t="s">
        <v>1345</v>
      </c>
      <c r="G493" s="214" t="s">
        <v>406</v>
      </c>
      <c r="H493" s="215">
        <v>1091</v>
      </c>
      <c r="I493" s="216"/>
      <c r="J493" s="217">
        <f>ROUND(I493*H493,2)</f>
        <v>0</v>
      </c>
      <c r="K493" s="213" t="s">
        <v>1019</v>
      </c>
      <c r="L493" s="45"/>
      <c r="M493" s="218" t="s">
        <v>1</v>
      </c>
      <c r="N493" s="219" t="s">
        <v>38</v>
      </c>
      <c r="O493" s="92"/>
      <c r="P493" s="220">
        <f>O493*H493</f>
        <v>0</v>
      </c>
      <c r="Q493" s="220">
        <v>0</v>
      </c>
      <c r="R493" s="220">
        <f>Q493*H493</f>
        <v>0</v>
      </c>
      <c r="S493" s="220">
        <v>0</v>
      </c>
      <c r="T493" s="221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2" t="s">
        <v>572</v>
      </c>
      <c r="AT493" s="222" t="s">
        <v>149</v>
      </c>
      <c r="AU493" s="222" t="s">
        <v>83</v>
      </c>
      <c r="AY493" s="18" t="s">
        <v>148</v>
      </c>
      <c r="BE493" s="223">
        <f>IF(N493="základní",J493,0)</f>
        <v>0</v>
      </c>
      <c r="BF493" s="223">
        <f>IF(N493="snížená",J493,0)</f>
        <v>0</v>
      </c>
      <c r="BG493" s="223">
        <f>IF(N493="zákl. přenesená",J493,0)</f>
        <v>0</v>
      </c>
      <c r="BH493" s="223">
        <f>IF(N493="sníž. přenesená",J493,0)</f>
        <v>0</v>
      </c>
      <c r="BI493" s="223">
        <f>IF(N493="nulová",J493,0)</f>
        <v>0</v>
      </c>
      <c r="BJ493" s="18" t="s">
        <v>81</v>
      </c>
      <c r="BK493" s="223">
        <f>ROUND(I493*H493,2)</f>
        <v>0</v>
      </c>
      <c r="BL493" s="18" t="s">
        <v>572</v>
      </c>
      <c r="BM493" s="222" t="s">
        <v>1346</v>
      </c>
    </row>
    <row r="494" s="2" customFormat="1">
      <c r="A494" s="39"/>
      <c r="B494" s="40"/>
      <c r="C494" s="41"/>
      <c r="D494" s="258" t="s">
        <v>264</v>
      </c>
      <c r="E494" s="41"/>
      <c r="F494" s="259" t="s">
        <v>1347</v>
      </c>
      <c r="G494" s="41"/>
      <c r="H494" s="41"/>
      <c r="I494" s="260"/>
      <c r="J494" s="41"/>
      <c r="K494" s="41"/>
      <c r="L494" s="45"/>
      <c r="M494" s="261"/>
      <c r="N494" s="262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264</v>
      </c>
      <c r="AU494" s="18" t="s">
        <v>83</v>
      </c>
    </row>
    <row r="495" s="2" customFormat="1" ht="16.5" customHeight="1">
      <c r="A495" s="39"/>
      <c r="B495" s="40"/>
      <c r="C495" s="273" t="s">
        <v>559</v>
      </c>
      <c r="D495" s="273" t="s">
        <v>315</v>
      </c>
      <c r="E495" s="274" t="s">
        <v>1348</v>
      </c>
      <c r="F495" s="275" t="s">
        <v>1349</v>
      </c>
      <c r="G495" s="276" t="s">
        <v>603</v>
      </c>
      <c r="H495" s="277">
        <v>1036.4500000000001</v>
      </c>
      <c r="I495" s="278"/>
      <c r="J495" s="279">
        <f>ROUND(I495*H495,2)</f>
        <v>0</v>
      </c>
      <c r="K495" s="275" t="s">
        <v>1350</v>
      </c>
      <c r="L495" s="280"/>
      <c r="M495" s="281" t="s">
        <v>1</v>
      </c>
      <c r="N495" s="282" t="s">
        <v>38</v>
      </c>
      <c r="O495" s="92"/>
      <c r="P495" s="220">
        <f>O495*H495</f>
        <v>0</v>
      </c>
      <c r="Q495" s="220">
        <v>0.001</v>
      </c>
      <c r="R495" s="220">
        <f>Q495*H495</f>
        <v>1.0364500000000001</v>
      </c>
      <c r="S495" s="220">
        <v>0</v>
      </c>
      <c r="T495" s="221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2" t="s">
        <v>1218</v>
      </c>
      <c r="AT495" s="222" t="s">
        <v>315</v>
      </c>
      <c r="AU495" s="222" t="s">
        <v>83</v>
      </c>
      <c r="AY495" s="18" t="s">
        <v>148</v>
      </c>
      <c r="BE495" s="223">
        <f>IF(N495="základní",J495,0)</f>
        <v>0</v>
      </c>
      <c r="BF495" s="223">
        <f>IF(N495="snížená",J495,0)</f>
        <v>0</v>
      </c>
      <c r="BG495" s="223">
        <f>IF(N495="zákl. přenesená",J495,0)</f>
        <v>0</v>
      </c>
      <c r="BH495" s="223">
        <f>IF(N495="sníž. přenesená",J495,0)</f>
        <v>0</v>
      </c>
      <c r="BI495" s="223">
        <f>IF(N495="nulová",J495,0)</f>
        <v>0</v>
      </c>
      <c r="BJ495" s="18" t="s">
        <v>81</v>
      </c>
      <c r="BK495" s="223">
        <f>ROUND(I495*H495,2)</f>
        <v>0</v>
      </c>
      <c r="BL495" s="18" t="s">
        <v>1218</v>
      </c>
      <c r="BM495" s="222" t="s">
        <v>1351</v>
      </c>
    </row>
    <row r="496" s="12" customFormat="1">
      <c r="A496" s="12"/>
      <c r="B496" s="224"/>
      <c r="C496" s="225"/>
      <c r="D496" s="226" t="s">
        <v>168</v>
      </c>
      <c r="E496" s="227" t="s">
        <v>1</v>
      </c>
      <c r="F496" s="228" t="s">
        <v>1352</v>
      </c>
      <c r="G496" s="225"/>
      <c r="H496" s="229">
        <v>1036.4500000000001</v>
      </c>
      <c r="I496" s="230"/>
      <c r="J496" s="225"/>
      <c r="K496" s="225"/>
      <c r="L496" s="231"/>
      <c r="M496" s="232"/>
      <c r="N496" s="233"/>
      <c r="O496" s="233"/>
      <c r="P496" s="233"/>
      <c r="Q496" s="233"/>
      <c r="R496" s="233"/>
      <c r="S496" s="233"/>
      <c r="T496" s="234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T496" s="235" t="s">
        <v>168</v>
      </c>
      <c r="AU496" s="235" t="s">
        <v>83</v>
      </c>
      <c r="AV496" s="12" t="s">
        <v>83</v>
      </c>
      <c r="AW496" s="12" t="s">
        <v>30</v>
      </c>
      <c r="AX496" s="12" t="s">
        <v>81</v>
      </c>
      <c r="AY496" s="235" t="s">
        <v>148</v>
      </c>
    </row>
    <row r="497" s="2" customFormat="1" ht="16.5" customHeight="1">
      <c r="A497" s="39"/>
      <c r="B497" s="40"/>
      <c r="C497" s="273" t="s">
        <v>566</v>
      </c>
      <c r="D497" s="273" t="s">
        <v>315</v>
      </c>
      <c r="E497" s="274" t="s">
        <v>1353</v>
      </c>
      <c r="F497" s="275" t="s">
        <v>1354</v>
      </c>
      <c r="G497" s="276" t="s">
        <v>159</v>
      </c>
      <c r="H497" s="277">
        <v>92</v>
      </c>
      <c r="I497" s="278"/>
      <c r="J497" s="279">
        <f>ROUND(I497*H497,2)</f>
        <v>0</v>
      </c>
      <c r="K497" s="275" t="s">
        <v>1350</v>
      </c>
      <c r="L497" s="280"/>
      <c r="M497" s="281" t="s">
        <v>1</v>
      </c>
      <c r="N497" s="282" t="s">
        <v>38</v>
      </c>
      <c r="O497" s="92"/>
      <c r="P497" s="220">
        <f>O497*H497</f>
        <v>0</v>
      </c>
      <c r="Q497" s="220">
        <v>0.00025999999999999998</v>
      </c>
      <c r="R497" s="220">
        <f>Q497*H497</f>
        <v>0.023919999999999997</v>
      </c>
      <c r="S497" s="220">
        <v>0</v>
      </c>
      <c r="T497" s="22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2" t="s">
        <v>1218</v>
      </c>
      <c r="AT497" s="222" t="s">
        <v>315</v>
      </c>
      <c r="AU497" s="222" t="s">
        <v>83</v>
      </c>
      <c r="AY497" s="18" t="s">
        <v>148</v>
      </c>
      <c r="BE497" s="223">
        <f>IF(N497="základní",J497,0)</f>
        <v>0</v>
      </c>
      <c r="BF497" s="223">
        <f>IF(N497="snížená",J497,0)</f>
        <v>0</v>
      </c>
      <c r="BG497" s="223">
        <f>IF(N497="zákl. přenesená",J497,0)</f>
        <v>0</v>
      </c>
      <c r="BH497" s="223">
        <f>IF(N497="sníž. přenesená",J497,0)</f>
        <v>0</v>
      </c>
      <c r="BI497" s="223">
        <f>IF(N497="nulová",J497,0)</f>
        <v>0</v>
      </c>
      <c r="BJ497" s="18" t="s">
        <v>81</v>
      </c>
      <c r="BK497" s="223">
        <f>ROUND(I497*H497,2)</f>
        <v>0</v>
      </c>
      <c r="BL497" s="18" t="s">
        <v>1218</v>
      </c>
      <c r="BM497" s="222" t="s">
        <v>1355</v>
      </c>
    </row>
    <row r="498" s="15" customFormat="1">
      <c r="A498" s="15"/>
      <c r="B498" s="263"/>
      <c r="C498" s="264"/>
      <c r="D498" s="226" t="s">
        <v>168</v>
      </c>
      <c r="E498" s="265" t="s">
        <v>1</v>
      </c>
      <c r="F498" s="266" t="s">
        <v>1356</v>
      </c>
      <c r="G498" s="264"/>
      <c r="H498" s="265" t="s">
        <v>1</v>
      </c>
      <c r="I498" s="267"/>
      <c r="J498" s="264"/>
      <c r="K498" s="264"/>
      <c r="L498" s="268"/>
      <c r="M498" s="269"/>
      <c r="N498" s="270"/>
      <c r="O498" s="270"/>
      <c r="P498" s="270"/>
      <c r="Q498" s="270"/>
      <c r="R498" s="270"/>
      <c r="S498" s="270"/>
      <c r="T498" s="271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2" t="s">
        <v>168</v>
      </c>
      <c r="AU498" s="272" t="s">
        <v>83</v>
      </c>
      <c r="AV498" s="15" t="s">
        <v>81</v>
      </c>
      <c r="AW498" s="15" t="s">
        <v>30</v>
      </c>
      <c r="AX498" s="15" t="s">
        <v>73</v>
      </c>
      <c r="AY498" s="272" t="s">
        <v>148</v>
      </c>
    </row>
    <row r="499" s="15" customFormat="1">
      <c r="A499" s="15"/>
      <c r="B499" s="263"/>
      <c r="C499" s="264"/>
      <c r="D499" s="226" t="s">
        <v>168</v>
      </c>
      <c r="E499" s="265" t="s">
        <v>1</v>
      </c>
      <c r="F499" s="266" t="s">
        <v>1357</v>
      </c>
      <c r="G499" s="264"/>
      <c r="H499" s="265" t="s">
        <v>1</v>
      </c>
      <c r="I499" s="267"/>
      <c r="J499" s="264"/>
      <c r="K499" s="264"/>
      <c r="L499" s="268"/>
      <c r="M499" s="269"/>
      <c r="N499" s="270"/>
      <c r="O499" s="270"/>
      <c r="P499" s="270"/>
      <c r="Q499" s="270"/>
      <c r="R499" s="270"/>
      <c r="S499" s="270"/>
      <c r="T499" s="271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72" t="s">
        <v>168</v>
      </c>
      <c r="AU499" s="272" t="s">
        <v>83</v>
      </c>
      <c r="AV499" s="15" t="s">
        <v>81</v>
      </c>
      <c r="AW499" s="15" t="s">
        <v>30</v>
      </c>
      <c r="AX499" s="15" t="s">
        <v>73</v>
      </c>
      <c r="AY499" s="272" t="s">
        <v>148</v>
      </c>
    </row>
    <row r="500" s="12" customFormat="1">
      <c r="A500" s="12"/>
      <c r="B500" s="224"/>
      <c r="C500" s="225"/>
      <c r="D500" s="226" t="s">
        <v>168</v>
      </c>
      <c r="E500" s="227" t="s">
        <v>1</v>
      </c>
      <c r="F500" s="228" t="s">
        <v>877</v>
      </c>
      <c r="G500" s="225"/>
      <c r="H500" s="229">
        <v>92</v>
      </c>
      <c r="I500" s="230"/>
      <c r="J500" s="225"/>
      <c r="K500" s="225"/>
      <c r="L500" s="231"/>
      <c r="M500" s="232"/>
      <c r="N500" s="233"/>
      <c r="O500" s="233"/>
      <c r="P500" s="233"/>
      <c r="Q500" s="233"/>
      <c r="R500" s="233"/>
      <c r="S500" s="233"/>
      <c r="T500" s="234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T500" s="235" t="s">
        <v>168</v>
      </c>
      <c r="AU500" s="235" t="s">
        <v>83</v>
      </c>
      <c r="AV500" s="12" t="s">
        <v>83</v>
      </c>
      <c r="AW500" s="12" t="s">
        <v>30</v>
      </c>
      <c r="AX500" s="12" t="s">
        <v>81</v>
      </c>
      <c r="AY500" s="235" t="s">
        <v>148</v>
      </c>
    </row>
    <row r="501" s="2" customFormat="1" ht="16.5" customHeight="1">
      <c r="A501" s="39"/>
      <c r="B501" s="40"/>
      <c r="C501" s="273" t="s">
        <v>572</v>
      </c>
      <c r="D501" s="273" t="s">
        <v>315</v>
      </c>
      <c r="E501" s="274" t="s">
        <v>1358</v>
      </c>
      <c r="F501" s="275" t="s">
        <v>1359</v>
      </c>
      <c r="G501" s="276" t="s">
        <v>159</v>
      </c>
      <c r="H501" s="277">
        <v>31</v>
      </c>
      <c r="I501" s="278"/>
      <c r="J501" s="279">
        <f>ROUND(I501*H501,2)</f>
        <v>0</v>
      </c>
      <c r="K501" s="275" t="s">
        <v>1350</v>
      </c>
      <c r="L501" s="280"/>
      <c r="M501" s="281" t="s">
        <v>1</v>
      </c>
      <c r="N501" s="282" t="s">
        <v>38</v>
      </c>
      <c r="O501" s="92"/>
      <c r="P501" s="220">
        <f>O501*H501</f>
        <v>0</v>
      </c>
      <c r="Q501" s="220">
        <v>0.00016000000000000001</v>
      </c>
      <c r="R501" s="220">
        <f>Q501*H501</f>
        <v>0.00496</v>
      </c>
      <c r="S501" s="220">
        <v>0</v>
      </c>
      <c r="T501" s="221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2" t="s">
        <v>1218</v>
      </c>
      <c r="AT501" s="222" t="s">
        <v>315</v>
      </c>
      <c r="AU501" s="222" t="s">
        <v>83</v>
      </c>
      <c r="AY501" s="18" t="s">
        <v>148</v>
      </c>
      <c r="BE501" s="223">
        <f>IF(N501="základní",J501,0)</f>
        <v>0</v>
      </c>
      <c r="BF501" s="223">
        <f>IF(N501="snížená",J501,0)</f>
        <v>0</v>
      </c>
      <c r="BG501" s="223">
        <f>IF(N501="zákl. přenesená",J501,0)</f>
        <v>0</v>
      </c>
      <c r="BH501" s="223">
        <f>IF(N501="sníž. přenesená",J501,0)</f>
        <v>0</v>
      </c>
      <c r="BI501" s="223">
        <f>IF(N501="nulová",J501,0)</f>
        <v>0</v>
      </c>
      <c r="BJ501" s="18" t="s">
        <v>81</v>
      </c>
      <c r="BK501" s="223">
        <f>ROUND(I501*H501,2)</f>
        <v>0</v>
      </c>
      <c r="BL501" s="18" t="s">
        <v>1218</v>
      </c>
      <c r="BM501" s="222" t="s">
        <v>1360</v>
      </c>
    </row>
    <row r="502" s="15" customFormat="1">
      <c r="A502" s="15"/>
      <c r="B502" s="263"/>
      <c r="C502" s="264"/>
      <c r="D502" s="226" t="s">
        <v>168</v>
      </c>
      <c r="E502" s="265" t="s">
        <v>1</v>
      </c>
      <c r="F502" s="266" t="s">
        <v>1361</v>
      </c>
      <c r="G502" s="264"/>
      <c r="H502" s="265" t="s">
        <v>1</v>
      </c>
      <c r="I502" s="267"/>
      <c r="J502" s="264"/>
      <c r="K502" s="264"/>
      <c r="L502" s="268"/>
      <c r="M502" s="269"/>
      <c r="N502" s="270"/>
      <c r="O502" s="270"/>
      <c r="P502" s="270"/>
      <c r="Q502" s="270"/>
      <c r="R502" s="270"/>
      <c r="S502" s="270"/>
      <c r="T502" s="271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2" t="s">
        <v>168</v>
      </c>
      <c r="AU502" s="272" t="s">
        <v>83</v>
      </c>
      <c r="AV502" s="15" t="s">
        <v>81</v>
      </c>
      <c r="AW502" s="15" t="s">
        <v>30</v>
      </c>
      <c r="AX502" s="15" t="s">
        <v>73</v>
      </c>
      <c r="AY502" s="272" t="s">
        <v>148</v>
      </c>
    </row>
    <row r="503" s="12" customFormat="1">
      <c r="A503" s="12"/>
      <c r="B503" s="224"/>
      <c r="C503" s="225"/>
      <c r="D503" s="226" t="s">
        <v>168</v>
      </c>
      <c r="E503" s="227" t="s">
        <v>1</v>
      </c>
      <c r="F503" s="228" t="s">
        <v>381</v>
      </c>
      <c r="G503" s="225"/>
      <c r="H503" s="229">
        <v>27</v>
      </c>
      <c r="I503" s="230"/>
      <c r="J503" s="225"/>
      <c r="K503" s="225"/>
      <c r="L503" s="231"/>
      <c r="M503" s="232"/>
      <c r="N503" s="233"/>
      <c r="O503" s="233"/>
      <c r="P503" s="233"/>
      <c r="Q503" s="233"/>
      <c r="R503" s="233"/>
      <c r="S503" s="233"/>
      <c r="T503" s="234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T503" s="235" t="s">
        <v>168</v>
      </c>
      <c r="AU503" s="235" t="s">
        <v>83</v>
      </c>
      <c r="AV503" s="12" t="s">
        <v>83</v>
      </c>
      <c r="AW503" s="12" t="s">
        <v>30</v>
      </c>
      <c r="AX503" s="12" t="s">
        <v>73</v>
      </c>
      <c r="AY503" s="235" t="s">
        <v>148</v>
      </c>
    </row>
    <row r="504" s="15" customFormat="1">
      <c r="A504" s="15"/>
      <c r="B504" s="263"/>
      <c r="C504" s="264"/>
      <c r="D504" s="226" t="s">
        <v>168</v>
      </c>
      <c r="E504" s="265" t="s">
        <v>1</v>
      </c>
      <c r="F504" s="266" t="s">
        <v>1362</v>
      </c>
      <c r="G504" s="264"/>
      <c r="H504" s="265" t="s">
        <v>1</v>
      </c>
      <c r="I504" s="267"/>
      <c r="J504" s="264"/>
      <c r="K504" s="264"/>
      <c r="L504" s="268"/>
      <c r="M504" s="269"/>
      <c r="N504" s="270"/>
      <c r="O504" s="270"/>
      <c r="P504" s="270"/>
      <c r="Q504" s="270"/>
      <c r="R504" s="270"/>
      <c r="S504" s="270"/>
      <c r="T504" s="271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2" t="s">
        <v>168</v>
      </c>
      <c r="AU504" s="272" t="s">
        <v>83</v>
      </c>
      <c r="AV504" s="15" t="s">
        <v>81</v>
      </c>
      <c r="AW504" s="15" t="s">
        <v>30</v>
      </c>
      <c r="AX504" s="15" t="s">
        <v>73</v>
      </c>
      <c r="AY504" s="272" t="s">
        <v>148</v>
      </c>
    </row>
    <row r="505" s="12" customFormat="1">
      <c r="A505" s="12"/>
      <c r="B505" s="224"/>
      <c r="C505" s="225"/>
      <c r="D505" s="226" t="s">
        <v>168</v>
      </c>
      <c r="E505" s="227" t="s">
        <v>1</v>
      </c>
      <c r="F505" s="228" t="s">
        <v>153</v>
      </c>
      <c r="G505" s="225"/>
      <c r="H505" s="229">
        <v>4</v>
      </c>
      <c r="I505" s="230"/>
      <c r="J505" s="225"/>
      <c r="K505" s="225"/>
      <c r="L505" s="231"/>
      <c r="M505" s="232"/>
      <c r="N505" s="233"/>
      <c r="O505" s="233"/>
      <c r="P505" s="233"/>
      <c r="Q505" s="233"/>
      <c r="R505" s="233"/>
      <c r="S505" s="233"/>
      <c r="T505" s="234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T505" s="235" t="s">
        <v>168</v>
      </c>
      <c r="AU505" s="235" t="s">
        <v>83</v>
      </c>
      <c r="AV505" s="12" t="s">
        <v>83</v>
      </c>
      <c r="AW505" s="12" t="s">
        <v>30</v>
      </c>
      <c r="AX505" s="12" t="s">
        <v>73</v>
      </c>
      <c r="AY505" s="235" t="s">
        <v>148</v>
      </c>
    </row>
    <row r="506" s="13" customFormat="1">
      <c r="A506" s="13"/>
      <c r="B506" s="236"/>
      <c r="C506" s="237"/>
      <c r="D506" s="226" t="s">
        <v>168</v>
      </c>
      <c r="E506" s="238" t="s">
        <v>1</v>
      </c>
      <c r="F506" s="239" t="s">
        <v>170</v>
      </c>
      <c r="G506" s="237"/>
      <c r="H506" s="240">
        <v>31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6" t="s">
        <v>168</v>
      </c>
      <c r="AU506" s="246" t="s">
        <v>83</v>
      </c>
      <c r="AV506" s="13" t="s">
        <v>153</v>
      </c>
      <c r="AW506" s="13" t="s">
        <v>30</v>
      </c>
      <c r="AX506" s="13" t="s">
        <v>81</v>
      </c>
      <c r="AY506" s="246" t="s">
        <v>148</v>
      </c>
    </row>
    <row r="507" s="2" customFormat="1" ht="16.5" customHeight="1">
      <c r="A507" s="39"/>
      <c r="B507" s="40"/>
      <c r="C507" s="273" t="s">
        <v>578</v>
      </c>
      <c r="D507" s="273" t="s">
        <v>315</v>
      </c>
      <c r="E507" s="274" t="s">
        <v>1363</v>
      </c>
      <c r="F507" s="275" t="s">
        <v>1364</v>
      </c>
      <c r="G507" s="276" t="s">
        <v>159</v>
      </c>
      <c r="H507" s="277">
        <v>123</v>
      </c>
      <c r="I507" s="278"/>
      <c r="J507" s="279">
        <f>ROUND(I507*H507,2)</f>
        <v>0</v>
      </c>
      <c r="K507" s="275" t="s">
        <v>1</v>
      </c>
      <c r="L507" s="280"/>
      <c r="M507" s="281" t="s">
        <v>1</v>
      </c>
      <c r="N507" s="282" t="s">
        <v>38</v>
      </c>
      <c r="O507" s="92"/>
      <c r="P507" s="220">
        <f>O507*H507</f>
        <v>0</v>
      </c>
      <c r="Q507" s="220">
        <v>0</v>
      </c>
      <c r="R507" s="220">
        <f>Q507*H507</f>
        <v>0</v>
      </c>
      <c r="S507" s="220">
        <v>0</v>
      </c>
      <c r="T507" s="22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22" t="s">
        <v>1218</v>
      </c>
      <c r="AT507" s="222" t="s">
        <v>315</v>
      </c>
      <c r="AU507" s="222" t="s">
        <v>83</v>
      </c>
      <c r="AY507" s="18" t="s">
        <v>148</v>
      </c>
      <c r="BE507" s="223">
        <f>IF(N507="základní",J507,0)</f>
        <v>0</v>
      </c>
      <c r="BF507" s="223">
        <f>IF(N507="snížená",J507,0)</f>
        <v>0</v>
      </c>
      <c r="BG507" s="223">
        <f>IF(N507="zákl. přenesená",J507,0)</f>
        <v>0</v>
      </c>
      <c r="BH507" s="223">
        <f>IF(N507="sníž. přenesená",J507,0)</f>
        <v>0</v>
      </c>
      <c r="BI507" s="223">
        <f>IF(N507="nulová",J507,0)</f>
        <v>0</v>
      </c>
      <c r="BJ507" s="18" t="s">
        <v>81</v>
      </c>
      <c r="BK507" s="223">
        <f>ROUND(I507*H507,2)</f>
        <v>0</v>
      </c>
      <c r="BL507" s="18" t="s">
        <v>1218</v>
      </c>
      <c r="BM507" s="222" t="s">
        <v>1365</v>
      </c>
    </row>
    <row r="508" s="15" customFormat="1">
      <c r="A508" s="15"/>
      <c r="B508" s="263"/>
      <c r="C508" s="264"/>
      <c r="D508" s="226" t="s">
        <v>168</v>
      </c>
      <c r="E508" s="265" t="s">
        <v>1</v>
      </c>
      <c r="F508" s="266" t="s">
        <v>1366</v>
      </c>
      <c r="G508" s="264"/>
      <c r="H508" s="265" t="s">
        <v>1</v>
      </c>
      <c r="I508" s="267"/>
      <c r="J508" s="264"/>
      <c r="K508" s="264"/>
      <c r="L508" s="268"/>
      <c r="M508" s="269"/>
      <c r="N508" s="270"/>
      <c r="O508" s="270"/>
      <c r="P508" s="270"/>
      <c r="Q508" s="270"/>
      <c r="R508" s="270"/>
      <c r="S508" s="270"/>
      <c r="T508" s="271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2" t="s">
        <v>168</v>
      </c>
      <c r="AU508" s="272" t="s">
        <v>83</v>
      </c>
      <c r="AV508" s="15" t="s">
        <v>81</v>
      </c>
      <c r="AW508" s="15" t="s">
        <v>30</v>
      </c>
      <c r="AX508" s="15" t="s">
        <v>73</v>
      </c>
      <c r="AY508" s="272" t="s">
        <v>148</v>
      </c>
    </row>
    <row r="509" s="12" customFormat="1">
      <c r="A509" s="12"/>
      <c r="B509" s="224"/>
      <c r="C509" s="225"/>
      <c r="D509" s="226" t="s">
        <v>168</v>
      </c>
      <c r="E509" s="227" t="s">
        <v>1</v>
      </c>
      <c r="F509" s="228" t="s">
        <v>1367</v>
      </c>
      <c r="G509" s="225"/>
      <c r="H509" s="229">
        <v>123</v>
      </c>
      <c r="I509" s="230"/>
      <c r="J509" s="225"/>
      <c r="K509" s="225"/>
      <c r="L509" s="231"/>
      <c r="M509" s="232"/>
      <c r="N509" s="233"/>
      <c r="O509" s="233"/>
      <c r="P509" s="233"/>
      <c r="Q509" s="233"/>
      <c r="R509" s="233"/>
      <c r="S509" s="233"/>
      <c r="T509" s="234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T509" s="235" t="s">
        <v>168</v>
      </c>
      <c r="AU509" s="235" t="s">
        <v>83</v>
      </c>
      <c r="AV509" s="12" t="s">
        <v>83</v>
      </c>
      <c r="AW509" s="12" t="s">
        <v>30</v>
      </c>
      <c r="AX509" s="12" t="s">
        <v>81</v>
      </c>
      <c r="AY509" s="235" t="s">
        <v>148</v>
      </c>
    </row>
    <row r="510" s="2" customFormat="1" ht="24.15" customHeight="1">
      <c r="A510" s="39"/>
      <c r="B510" s="40"/>
      <c r="C510" s="211" t="s">
        <v>583</v>
      </c>
      <c r="D510" s="211" t="s">
        <v>149</v>
      </c>
      <c r="E510" s="212" t="s">
        <v>1368</v>
      </c>
      <c r="F510" s="213" t="s">
        <v>1369</v>
      </c>
      <c r="G510" s="214" t="s">
        <v>406</v>
      </c>
      <c r="H510" s="215">
        <v>81</v>
      </c>
      <c r="I510" s="216"/>
      <c r="J510" s="217">
        <f>ROUND(I510*H510,2)</f>
        <v>0</v>
      </c>
      <c r="K510" s="213" t="s">
        <v>1019</v>
      </c>
      <c r="L510" s="45"/>
      <c r="M510" s="218" t="s">
        <v>1</v>
      </c>
      <c r="N510" s="219" t="s">
        <v>38</v>
      </c>
      <c r="O510" s="92"/>
      <c r="P510" s="220">
        <f>O510*H510</f>
        <v>0</v>
      </c>
      <c r="Q510" s="220">
        <v>0</v>
      </c>
      <c r="R510" s="220">
        <f>Q510*H510</f>
        <v>0</v>
      </c>
      <c r="S510" s="220">
        <v>0</v>
      </c>
      <c r="T510" s="221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2" t="s">
        <v>572</v>
      </c>
      <c r="AT510" s="222" t="s">
        <v>149</v>
      </c>
      <c r="AU510" s="222" t="s">
        <v>83</v>
      </c>
      <c r="AY510" s="18" t="s">
        <v>148</v>
      </c>
      <c r="BE510" s="223">
        <f>IF(N510="základní",J510,0)</f>
        <v>0</v>
      </c>
      <c r="BF510" s="223">
        <f>IF(N510="snížená",J510,0)</f>
        <v>0</v>
      </c>
      <c r="BG510" s="223">
        <f>IF(N510="zákl. přenesená",J510,0)</f>
        <v>0</v>
      </c>
      <c r="BH510" s="223">
        <f>IF(N510="sníž. přenesená",J510,0)</f>
        <v>0</v>
      </c>
      <c r="BI510" s="223">
        <f>IF(N510="nulová",J510,0)</f>
        <v>0</v>
      </c>
      <c r="BJ510" s="18" t="s">
        <v>81</v>
      </c>
      <c r="BK510" s="223">
        <f>ROUND(I510*H510,2)</f>
        <v>0</v>
      </c>
      <c r="BL510" s="18" t="s">
        <v>572</v>
      </c>
      <c r="BM510" s="222" t="s">
        <v>1370</v>
      </c>
    </row>
    <row r="511" s="2" customFormat="1">
      <c r="A511" s="39"/>
      <c r="B511" s="40"/>
      <c r="C511" s="41"/>
      <c r="D511" s="258" t="s">
        <v>264</v>
      </c>
      <c r="E511" s="41"/>
      <c r="F511" s="259" t="s">
        <v>1371</v>
      </c>
      <c r="G511" s="41"/>
      <c r="H511" s="41"/>
      <c r="I511" s="260"/>
      <c r="J511" s="41"/>
      <c r="K511" s="41"/>
      <c r="L511" s="45"/>
      <c r="M511" s="261"/>
      <c r="N511" s="262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264</v>
      </c>
      <c r="AU511" s="18" t="s">
        <v>83</v>
      </c>
    </row>
    <row r="512" s="15" customFormat="1">
      <c r="A512" s="15"/>
      <c r="B512" s="263"/>
      <c r="C512" s="264"/>
      <c r="D512" s="226" t="s">
        <v>168</v>
      </c>
      <c r="E512" s="265" t="s">
        <v>1</v>
      </c>
      <c r="F512" s="266" t="s">
        <v>1372</v>
      </c>
      <c r="G512" s="264"/>
      <c r="H512" s="265" t="s">
        <v>1</v>
      </c>
      <c r="I512" s="267"/>
      <c r="J512" s="264"/>
      <c r="K512" s="264"/>
      <c r="L512" s="268"/>
      <c r="M512" s="269"/>
      <c r="N512" s="270"/>
      <c r="O512" s="270"/>
      <c r="P512" s="270"/>
      <c r="Q512" s="270"/>
      <c r="R512" s="270"/>
      <c r="S512" s="270"/>
      <c r="T512" s="271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2" t="s">
        <v>168</v>
      </c>
      <c r="AU512" s="272" t="s">
        <v>83</v>
      </c>
      <c r="AV512" s="15" t="s">
        <v>81</v>
      </c>
      <c r="AW512" s="15" t="s">
        <v>30</v>
      </c>
      <c r="AX512" s="15" t="s">
        <v>73</v>
      </c>
      <c r="AY512" s="272" t="s">
        <v>148</v>
      </c>
    </row>
    <row r="513" s="12" customFormat="1">
      <c r="A513" s="12"/>
      <c r="B513" s="224"/>
      <c r="C513" s="225"/>
      <c r="D513" s="226" t="s">
        <v>168</v>
      </c>
      <c r="E513" s="227" t="s">
        <v>1</v>
      </c>
      <c r="F513" s="228" t="s">
        <v>1247</v>
      </c>
      <c r="G513" s="225"/>
      <c r="H513" s="229">
        <v>81</v>
      </c>
      <c r="I513" s="230"/>
      <c r="J513" s="225"/>
      <c r="K513" s="225"/>
      <c r="L513" s="231"/>
      <c r="M513" s="232"/>
      <c r="N513" s="233"/>
      <c r="O513" s="233"/>
      <c r="P513" s="233"/>
      <c r="Q513" s="233"/>
      <c r="R513" s="233"/>
      <c r="S513" s="233"/>
      <c r="T513" s="234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T513" s="235" t="s">
        <v>168</v>
      </c>
      <c r="AU513" s="235" t="s">
        <v>83</v>
      </c>
      <c r="AV513" s="12" t="s">
        <v>83</v>
      </c>
      <c r="AW513" s="12" t="s">
        <v>30</v>
      </c>
      <c r="AX513" s="12" t="s">
        <v>73</v>
      </c>
      <c r="AY513" s="235" t="s">
        <v>148</v>
      </c>
    </row>
    <row r="514" s="13" customFormat="1">
      <c r="A514" s="13"/>
      <c r="B514" s="236"/>
      <c r="C514" s="237"/>
      <c r="D514" s="226" t="s">
        <v>168</v>
      </c>
      <c r="E514" s="238" t="s">
        <v>1</v>
      </c>
      <c r="F514" s="239" t="s">
        <v>170</v>
      </c>
      <c r="G514" s="237"/>
      <c r="H514" s="240">
        <v>81</v>
      </c>
      <c r="I514" s="241"/>
      <c r="J514" s="237"/>
      <c r="K514" s="237"/>
      <c r="L514" s="242"/>
      <c r="M514" s="243"/>
      <c r="N514" s="244"/>
      <c r="O514" s="244"/>
      <c r="P514" s="244"/>
      <c r="Q514" s="244"/>
      <c r="R514" s="244"/>
      <c r="S514" s="244"/>
      <c r="T514" s="245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6" t="s">
        <v>168</v>
      </c>
      <c r="AU514" s="246" t="s">
        <v>83</v>
      </c>
      <c r="AV514" s="13" t="s">
        <v>153</v>
      </c>
      <c r="AW514" s="13" t="s">
        <v>30</v>
      </c>
      <c r="AX514" s="13" t="s">
        <v>81</v>
      </c>
      <c r="AY514" s="246" t="s">
        <v>148</v>
      </c>
    </row>
    <row r="515" s="2" customFormat="1" ht="16.5" customHeight="1">
      <c r="A515" s="39"/>
      <c r="B515" s="40"/>
      <c r="C515" s="273" t="s">
        <v>588</v>
      </c>
      <c r="D515" s="273" t="s">
        <v>315</v>
      </c>
      <c r="E515" s="274" t="s">
        <v>1373</v>
      </c>
      <c r="F515" s="275" t="s">
        <v>1374</v>
      </c>
      <c r="G515" s="276" t="s">
        <v>603</v>
      </c>
      <c r="H515" s="277">
        <v>50.219999999999999</v>
      </c>
      <c r="I515" s="278"/>
      <c r="J515" s="279">
        <f>ROUND(I515*H515,2)</f>
        <v>0</v>
      </c>
      <c r="K515" s="275" t="s">
        <v>1350</v>
      </c>
      <c r="L515" s="280"/>
      <c r="M515" s="281" t="s">
        <v>1</v>
      </c>
      <c r="N515" s="282" t="s">
        <v>38</v>
      </c>
      <c r="O515" s="92"/>
      <c r="P515" s="220">
        <f>O515*H515</f>
        <v>0</v>
      </c>
      <c r="Q515" s="220">
        <v>0.001</v>
      </c>
      <c r="R515" s="220">
        <f>Q515*H515</f>
        <v>0.050220000000000001</v>
      </c>
      <c r="S515" s="220">
        <v>0</v>
      </c>
      <c r="T515" s="221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2" t="s">
        <v>1218</v>
      </c>
      <c r="AT515" s="222" t="s">
        <v>315</v>
      </c>
      <c r="AU515" s="222" t="s">
        <v>83</v>
      </c>
      <c r="AY515" s="18" t="s">
        <v>148</v>
      </c>
      <c r="BE515" s="223">
        <f>IF(N515="základní",J515,0)</f>
        <v>0</v>
      </c>
      <c r="BF515" s="223">
        <f>IF(N515="snížená",J515,0)</f>
        <v>0</v>
      </c>
      <c r="BG515" s="223">
        <f>IF(N515="zákl. přenesená",J515,0)</f>
        <v>0</v>
      </c>
      <c r="BH515" s="223">
        <f>IF(N515="sníž. přenesená",J515,0)</f>
        <v>0</v>
      </c>
      <c r="BI515" s="223">
        <f>IF(N515="nulová",J515,0)</f>
        <v>0</v>
      </c>
      <c r="BJ515" s="18" t="s">
        <v>81</v>
      </c>
      <c r="BK515" s="223">
        <f>ROUND(I515*H515,2)</f>
        <v>0</v>
      </c>
      <c r="BL515" s="18" t="s">
        <v>1218</v>
      </c>
      <c r="BM515" s="222" t="s">
        <v>1375</v>
      </c>
    </row>
    <row r="516" s="15" customFormat="1">
      <c r="A516" s="15"/>
      <c r="B516" s="263"/>
      <c r="C516" s="264"/>
      <c r="D516" s="226" t="s">
        <v>168</v>
      </c>
      <c r="E516" s="265" t="s">
        <v>1</v>
      </c>
      <c r="F516" s="266" t="s">
        <v>1376</v>
      </c>
      <c r="G516" s="264"/>
      <c r="H516" s="265" t="s">
        <v>1</v>
      </c>
      <c r="I516" s="267"/>
      <c r="J516" s="264"/>
      <c r="K516" s="264"/>
      <c r="L516" s="268"/>
      <c r="M516" s="269"/>
      <c r="N516" s="270"/>
      <c r="O516" s="270"/>
      <c r="P516" s="270"/>
      <c r="Q516" s="270"/>
      <c r="R516" s="270"/>
      <c r="S516" s="270"/>
      <c r="T516" s="271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2" t="s">
        <v>168</v>
      </c>
      <c r="AU516" s="272" t="s">
        <v>83</v>
      </c>
      <c r="AV516" s="15" t="s">
        <v>81</v>
      </c>
      <c r="AW516" s="15" t="s">
        <v>30</v>
      </c>
      <c r="AX516" s="15" t="s">
        <v>73</v>
      </c>
      <c r="AY516" s="272" t="s">
        <v>148</v>
      </c>
    </row>
    <row r="517" s="15" customFormat="1">
      <c r="A517" s="15"/>
      <c r="B517" s="263"/>
      <c r="C517" s="264"/>
      <c r="D517" s="226" t="s">
        <v>168</v>
      </c>
      <c r="E517" s="265" t="s">
        <v>1</v>
      </c>
      <c r="F517" s="266" t="s">
        <v>1372</v>
      </c>
      <c r="G517" s="264"/>
      <c r="H517" s="265" t="s">
        <v>1</v>
      </c>
      <c r="I517" s="267"/>
      <c r="J517" s="264"/>
      <c r="K517" s="264"/>
      <c r="L517" s="268"/>
      <c r="M517" s="269"/>
      <c r="N517" s="270"/>
      <c r="O517" s="270"/>
      <c r="P517" s="270"/>
      <c r="Q517" s="270"/>
      <c r="R517" s="270"/>
      <c r="S517" s="270"/>
      <c r="T517" s="271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2" t="s">
        <v>168</v>
      </c>
      <c r="AU517" s="272" t="s">
        <v>83</v>
      </c>
      <c r="AV517" s="15" t="s">
        <v>81</v>
      </c>
      <c r="AW517" s="15" t="s">
        <v>30</v>
      </c>
      <c r="AX517" s="15" t="s">
        <v>73</v>
      </c>
      <c r="AY517" s="272" t="s">
        <v>148</v>
      </c>
    </row>
    <row r="518" s="12" customFormat="1">
      <c r="A518" s="12"/>
      <c r="B518" s="224"/>
      <c r="C518" s="225"/>
      <c r="D518" s="226" t="s">
        <v>168</v>
      </c>
      <c r="E518" s="227" t="s">
        <v>1</v>
      </c>
      <c r="F518" s="228" t="s">
        <v>1247</v>
      </c>
      <c r="G518" s="225"/>
      <c r="H518" s="229">
        <v>81</v>
      </c>
      <c r="I518" s="230"/>
      <c r="J518" s="225"/>
      <c r="K518" s="225"/>
      <c r="L518" s="231"/>
      <c r="M518" s="232"/>
      <c r="N518" s="233"/>
      <c r="O518" s="233"/>
      <c r="P518" s="233"/>
      <c r="Q518" s="233"/>
      <c r="R518" s="233"/>
      <c r="S518" s="233"/>
      <c r="T518" s="234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T518" s="235" t="s">
        <v>168</v>
      </c>
      <c r="AU518" s="235" t="s">
        <v>83</v>
      </c>
      <c r="AV518" s="12" t="s">
        <v>83</v>
      </c>
      <c r="AW518" s="12" t="s">
        <v>30</v>
      </c>
      <c r="AX518" s="12" t="s">
        <v>73</v>
      </c>
      <c r="AY518" s="235" t="s">
        <v>148</v>
      </c>
    </row>
    <row r="519" s="13" customFormat="1">
      <c r="A519" s="13"/>
      <c r="B519" s="236"/>
      <c r="C519" s="237"/>
      <c r="D519" s="226" t="s">
        <v>168</v>
      </c>
      <c r="E519" s="238" t="s">
        <v>1</v>
      </c>
      <c r="F519" s="239" t="s">
        <v>170</v>
      </c>
      <c r="G519" s="237"/>
      <c r="H519" s="240">
        <v>81</v>
      </c>
      <c r="I519" s="241"/>
      <c r="J519" s="237"/>
      <c r="K519" s="237"/>
      <c r="L519" s="242"/>
      <c r="M519" s="243"/>
      <c r="N519" s="244"/>
      <c r="O519" s="244"/>
      <c r="P519" s="244"/>
      <c r="Q519" s="244"/>
      <c r="R519" s="244"/>
      <c r="S519" s="244"/>
      <c r="T519" s="24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6" t="s">
        <v>168</v>
      </c>
      <c r="AU519" s="246" t="s">
        <v>83</v>
      </c>
      <c r="AV519" s="13" t="s">
        <v>153</v>
      </c>
      <c r="AW519" s="13" t="s">
        <v>30</v>
      </c>
      <c r="AX519" s="13" t="s">
        <v>73</v>
      </c>
      <c r="AY519" s="246" t="s">
        <v>148</v>
      </c>
    </row>
    <row r="520" s="12" customFormat="1">
      <c r="A520" s="12"/>
      <c r="B520" s="224"/>
      <c r="C520" s="225"/>
      <c r="D520" s="226" t="s">
        <v>168</v>
      </c>
      <c r="E520" s="227" t="s">
        <v>1</v>
      </c>
      <c r="F520" s="228" t="s">
        <v>1377</v>
      </c>
      <c r="G520" s="225"/>
      <c r="H520" s="229">
        <v>50.219999999999999</v>
      </c>
      <c r="I520" s="230"/>
      <c r="J520" s="225"/>
      <c r="K520" s="225"/>
      <c r="L520" s="231"/>
      <c r="M520" s="232"/>
      <c r="N520" s="233"/>
      <c r="O520" s="233"/>
      <c r="P520" s="233"/>
      <c r="Q520" s="233"/>
      <c r="R520" s="233"/>
      <c r="S520" s="233"/>
      <c r="T520" s="234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T520" s="235" t="s">
        <v>168</v>
      </c>
      <c r="AU520" s="235" t="s">
        <v>83</v>
      </c>
      <c r="AV520" s="12" t="s">
        <v>83</v>
      </c>
      <c r="AW520" s="12" t="s">
        <v>30</v>
      </c>
      <c r="AX520" s="12" t="s">
        <v>81</v>
      </c>
      <c r="AY520" s="235" t="s">
        <v>148</v>
      </c>
    </row>
    <row r="521" s="2" customFormat="1" ht="16.5" customHeight="1">
      <c r="A521" s="39"/>
      <c r="B521" s="40"/>
      <c r="C521" s="273" t="s">
        <v>594</v>
      </c>
      <c r="D521" s="273" t="s">
        <v>315</v>
      </c>
      <c r="E521" s="274" t="s">
        <v>1378</v>
      </c>
      <c r="F521" s="275" t="s">
        <v>1379</v>
      </c>
      <c r="G521" s="276" t="s">
        <v>406</v>
      </c>
      <c r="H521" s="277">
        <v>27</v>
      </c>
      <c r="I521" s="278"/>
      <c r="J521" s="279">
        <f>ROUND(I521*H521,2)</f>
        <v>0</v>
      </c>
      <c r="K521" s="275" t="s">
        <v>1350</v>
      </c>
      <c r="L521" s="280"/>
      <c r="M521" s="281" t="s">
        <v>1</v>
      </c>
      <c r="N521" s="282" t="s">
        <v>38</v>
      </c>
      <c r="O521" s="92"/>
      <c r="P521" s="220">
        <f>O521*H521</f>
        <v>0</v>
      </c>
      <c r="Q521" s="220">
        <v>0.00010000000000000001</v>
      </c>
      <c r="R521" s="220">
        <f>Q521*H521</f>
        <v>0.0027000000000000001</v>
      </c>
      <c r="S521" s="220">
        <v>0</v>
      </c>
      <c r="T521" s="221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2" t="s">
        <v>1218</v>
      </c>
      <c r="AT521" s="222" t="s">
        <v>315</v>
      </c>
      <c r="AU521" s="222" t="s">
        <v>83</v>
      </c>
      <c r="AY521" s="18" t="s">
        <v>148</v>
      </c>
      <c r="BE521" s="223">
        <f>IF(N521="základní",J521,0)</f>
        <v>0</v>
      </c>
      <c r="BF521" s="223">
        <f>IF(N521="snížená",J521,0)</f>
        <v>0</v>
      </c>
      <c r="BG521" s="223">
        <f>IF(N521="zákl. přenesená",J521,0)</f>
        <v>0</v>
      </c>
      <c r="BH521" s="223">
        <f>IF(N521="sníž. přenesená",J521,0)</f>
        <v>0</v>
      </c>
      <c r="BI521" s="223">
        <f>IF(N521="nulová",J521,0)</f>
        <v>0</v>
      </c>
      <c r="BJ521" s="18" t="s">
        <v>81</v>
      </c>
      <c r="BK521" s="223">
        <f>ROUND(I521*H521,2)</f>
        <v>0</v>
      </c>
      <c r="BL521" s="18" t="s">
        <v>1218</v>
      </c>
      <c r="BM521" s="222" t="s">
        <v>1380</v>
      </c>
    </row>
    <row r="522" s="15" customFormat="1">
      <c r="A522" s="15"/>
      <c r="B522" s="263"/>
      <c r="C522" s="264"/>
      <c r="D522" s="226" t="s">
        <v>168</v>
      </c>
      <c r="E522" s="265" t="s">
        <v>1</v>
      </c>
      <c r="F522" s="266" t="s">
        <v>1381</v>
      </c>
      <c r="G522" s="264"/>
      <c r="H522" s="265" t="s">
        <v>1</v>
      </c>
      <c r="I522" s="267"/>
      <c r="J522" s="264"/>
      <c r="K522" s="264"/>
      <c r="L522" s="268"/>
      <c r="M522" s="269"/>
      <c r="N522" s="270"/>
      <c r="O522" s="270"/>
      <c r="P522" s="270"/>
      <c r="Q522" s="270"/>
      <c r="R522" s="270"/>
      <c r="S522" s="270"/>
      <c r="T522" s="271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2" t="s">
        <v>168</v>
      </c>
      <c r="AU522" s="272" t="s">
        <v>83</v>
      </c>
      <c r="AV522" s="15" t="s">
        <v>81</v>
      </c>
      <c r="AW522" s="15" t="s">
        <v>30</v>
      </c>
      <c r="AX522" s="15" t="s">
        <v>73</v>
      </c>
      <c r="AY522" s="272" t="s">
        <v>148</v>
      </c>
    </row>
    <row r="523" s="12" customFormat="1">
      <c r="A523" s="12"/>
      <c r="B523" s="224"/>
      <c r="C523" s="225"/>
      <c r="D523" s="226" t="s">
        <v>168</v>
      </c>
      <c r="E523" s="227" t="s">
        <v>1</v>
      </c>
      <c r="F523" s="228" t="s">
        <v>1382</v>
      </c>
      <c r="G523" s="225"/>
      <c r="H523" s="229">
        <v>27</v>
      </c>
      <c r="I523" s="230"/>
      <c r="J523" s="225"/>
      <c r="K523" s="225"/>
      <c r="L523" s="231"/>
      <c r="M523" s="232"/>
      <c r="N523" s="233"/>
      <c r="O523" s="233"/>
      <c r="P523" s="233"/>
      <c r="Q523" s="233"/>
      <c r="R523" s="233"/>
      <c r="S523" s="233"/>
      <c r="T523" s="234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T523" s="235" t="s">
        <v>168</v>
      </c>
      <c r="AU523" s="235" t="s">
        <v>83</v>
      </c>
      <c r="AV523" s="12" t="s">
        <v>83</v>
      </c>
      <c r="AW523" s="12" t="s">
        <v>30</v>
      </c>
      <c r="AX523" s="12" t="s">
        <v>73</v>
      </c>
      <c r="AY523" s="235" t="s">
        <v>148</v>
      </c>
    </row>
    <row r="524" s="13" customFormat="1">
      <c r="A524" s="13"/>
      <c r="B524" s="236"/>
      <c r="C524" s="237"/>
      <c r="D524" s="226" t="s">
        <v>168</v>
      </c>
      <c r="E524" s="238" t="s">
        <v>1</v>
      </c>
      <c r="F524" s="239" t="s">
        <v>170</v>
      </c>
      <c r="G524" s="237"/>
      <c r="H524" s="240">
        <v>27</v>
      </c>
      <c r="I524" s="241"/>
      <c r="J524" s="237"/>
      <c r="K524" s="237"/>
      <c r="L524" s="242"/>
      <c r="M524" s="243"/>
      <c r="N524" s="244"/>
      <c r="O524" s="244"/>
      <c r="P524" s="244"/>
      <c r="Q524" s="244"/>
      <c r="R524" s="244"/>
      <c r="S524" s="244"/>
      <c r="T524" s="24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6" t="s">
        <v>168</v>
      </c>
      <c r="AU524" s="246" t="s">
        <v>83</v>
      </c>
      <c r="AV524" s="13" t="s">
        <v>153</v>
      </c>
      <c r="AW524" s="13" t="s">
        <v>30</v>
      </c>
      <c r="AX524" s="13" t="s">
        <v>81</v>
      </c>
      <c r="AY524" s="246" t="s">
        <v>148</v>
      </c>
    </row>
    <row r="525" s="2" customFormat="1" ht="16.5" customHeight="1">
      <c r="A525" s="39"/>
      <c r="B525" s="40"/>
      <c r="C525" s="273" t="s">
        <v>600</v>
      </c>
      <c r="D525" s="273" t="s">
        <v>315</v>
      </c>
      <c r="E525" s="274" t="s">
        <v>1383</v>
      </c>
      <c r="F525" s="275" t="s">
        <v>1384</v>
      </c>
      <c r="G525" s="276" t="s">
        <v>159</v>
      </c>
      <c r="H525" s="277">
        <v>27</v>
      </c>
      <c r="I525" s="278"/>
      <c r="J525" s="279">
        <f>ROUND(I525*H525,2)</f>
        <v>0</v>
      </c>
      <c r="K525" s="275" t="s">
        <v>1</v>
      </c>
      <c r="L525" s="280"/>
      <c r="M525" s="281" t="s">
        <v>1</v>
      </c>
      <c r="N525" s="282" t="s">
        <v>38</v>
      </c>
      <c r="O525" s="92"/>
      <c r="P525" s="220">
        <f>O525*H525</f>
        <v>0</v>
      </c>
      <c r="Q525" s="220">
        <v>0.00011</v>
      </c>
      <c r="R525" s="220">
        <f>Q525*H525</f>
        <v>0.00297</v>
      </c>
      <c r="S525" s="220">
        <v>0</v>
      </c>
      <c r="T525" s="221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2" t="s">
        <v>1218</v>
      </c>
      <c r="AT525" s="222" t="s">
        <v>315</v>
      </c>
      <c r="AU525" s="222" t="s">
        <v>83</v>
      </c>
      <c r="AY525" s="18" t="s">
        <v>148</v>
      </c>
      <c r="BE525" s="223">
        <f>IF(N525="základní",J525,0)</f>
        <v>0</v>
      </c>
      <c r="BF525" s="223">
        <f>IF(N525="snížená",J525,0)</f>
        <v>0</v>
      </c>
      <c r="BG525" s="223">
        <f>IF(N525="zákl. přenesená",J525,0)</f>
        <v>0</v>
      </c>
      <c r="BH525" s="223">
        <f>IF(N525="sníž. přenesená",J525,0)</f>
        <v>0</v>
      </c>
      <c r="BI525" s="223">
        <f>IF(N525="nulová",J525,0)</f>
        <v>0</v>
      </c>
      <c r="BJ525" s="18" t="s">
        <v>81</v>
      </c>
      <c r="BK525" s="223">
        <f>ROUND(I525*H525,2)</f>
        <v>0</v>
      </c>
      <c r="BL525" s="18" t="s">
        <v>1218</v>
      </c>
      <c r="BM525" s="222" t="s">
        <v>1385</v>
      </c>
    </row>
    <row r="526" s="15" customFormat="1">
      <c r="A526" s="15"/>
      <c r="B526" s="263"/>
      <c r="C526" s="264"/>
      <c r="D526" s="226" t="s">
        <v>168</v>
      </c>
      <c r="E526" s="265" t="s">
        <v>1</v>
      </c>
      <c r="F526" s="266" t="s">
        <v>1386</v>
      </c>
      <c r="G526" s="264"/>
      <c r="H526" s="265" t="s">
        <v>1</v>
      </c>
      <c r="I526" s="267"/>
      <c r="J526" s="264"/>
      <c r="K526" s="264"/>
      <c r="L526" s="268"/>
      <c r="M526" s="269"/>
      <c r="N526" s="270"/>
      <c r="O526" s="270"/>
      <c r="P526" s="270"/>
      <c r="Q526" s="270"/>
      <c r="R526" s="270"/>
      <c r="S526" s="270"/>
      <c r="T526" s="271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2" t="s">
        <v>168</v>
      </c>
      <c r="AU526" s="272" t="s">
        <v>83</v>
      </c>
      <c r="AV526" s="15" t="s">
        <v>81</v>
      </c>
      <c r="AW526" s="15" t="s">
        <v>30</v>
      </c>
      <c r="AX526" s="15" t="s">
        <v>73</v>
      </c>
      <c r="AY526" s="272" t="s">
        <v>148</v>
      </c>
    </row>
    <row r="527" s="12" customFormat="1">
      <c r="A527" s="12"/>
      <c r="B527" s="224"/>
      <c r="C527" s="225"/>
      <c r="D527" s="226" t="s">
        <v>168</v>
      </c>
      <c r="E527" s="227" t="s">
        <v>1</v>
      </c>
      <c r="F527" s="228" t="s">
        <v>1382</v>
      </c>
      <c r="G527" s="225"/>
      <c r="H527" s="229">
        <v>27</v>
      </c>
      <c r="I527" s="230"/>
      <c r="J527" s="225"/>
      <c r="K527" s="225"/>
      <c r="L527" s="231"/>
      <c r="M527" s="232"/>
      <c r="N527" s="233"/>
      <c r="O527" s="233"/>
      <c r="P527" s="233"/>
      <c r="Q527" s="233"/>
      <c r="R527" s="233"/>
      <c r="S527" s="233"/>
      <c r="T527" s="234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T527" s="235" t="s">
        <v>168</v>
      </c>
      <c r="AU527" s="235" t="s">
        <v>83</v>
      </c>
      <c r="AV527" s="12" t="s">
        <v>83</v>
      </c>
      <c r="AW527" s="12" t="s">
        <v>30</v>
      </c>
      <c r="AX527" s="12" t="s">
        <v>73</v>
      </c>
      <c r="AY527" s="235" t="s">
        <v>148</v>
      </c>
    </row>
    <row r="528" s="13" customFormat="1">
      <c r="A528" s="13"/>
      <c r="B528" s="236"/>
      <c r="C528" s="237"/>
      <c r="D528" s="226" t="s">
        <v>168</v>
      </c>
      <c r="E528" s="238" t="s">
        <v>1</v>
      </c>
      <c r="F528" s="239" t="s">
        <v>170</v>
      </c>
      <c r="G528" s="237"/>
      <c r="H528" s="240">
        <v>27</v>
      </c>
      <c r="I528" s="241"/>
      <c r="J528" s="237"/>
      <c r="K528" s="237"/>
      <c r="L528" s="242"/>
      <c r="M528" s="243"/>
      <c r="N528" s="244"/>
      <c r="O528" s="244"/>
      <c r="P528" s="244"/>
      <c r="Q528" s="244"/>
      <c r="R528" s="244"/>
      <c r="S528" s="244"/>
      <c r="T528" s="24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6" t="s">
        <v>168</v>
      </c>
      <c r="AU528" s="246" t="s">
        <v>83</v>
      </c>
      <c r="AV528" s="13" t="s">
        <v>153</v>
      </c>
      <c r="AW528" s="13" t="s">
        <v>30</v>
      </c>
      <c r="AX528" s="13" t="s">
        <v>81</v>
      </c>
      <c r="AY528" s="246" t="s">
        <v>148</v>
      </c>
    </row>
    <row r="529" s="2" customFormat="1" ht="33" customHeight="1">
      <c r="A529" s="39"/>
      <c r="B529" s="40"/>
      <c r="C529" s="211" t="s">
        <v>606</v>
      </c>
      <c r="D529" s="211" t="s">
        <v>149</v>
      </c>
      <c r="E529" s="212" t="s">
        <v>1387</v>
      </c>
      <c r="F529" s="213" t="s">
        <v>1388</v>
      </c>
      <c r="G529" s="214" t="s">
        <v>406</v>
      </c>
      <c r="H529" s="215">
        <v>27</v>
      </c>
      <c r="I529" s="216"/>
      <c r="J529" s="217">
        <f>ROUND(I529*H529,2)</f>
        <v>0</v>
      </c>
      <c r="K529" s="213" t="s">
        <v>1019</v>
      </c>
      <c r="L529" s="45"/>
      <c r="M529" s="218" t="s">
        <v>1</v>
      </c>
      <c r="N529" s="219" t="s">
        <v>38</v>
      </c>
      <c r="O529" s="92"/>
      <c r="P529" s="220">
        <f>O529*H529</f>
        <v>0</v>
      </c>
      <c r="Q529" s="220">
        <v>0</v>
      </c>
      <c r="R529" s="220">
        <f>Q529*H529</f>
        <v>0</v>
      </c>
      <c r="S529" s="220">
        <v>0</v>
      </c>
      <c r="T529" s="221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2" t="s">
        <v>572</v>
      </c>
      <c r="AT529" s="222" t="s">
        <v>149</v>
      </c>
      <c r="AU529" s="222" t="s">
        <v>83</v>
      </c>
      <c r="AY529" s="18" t="s">
        <v>148</v>
      </c>
      <c r="BE529" s="223">
        <f>IF(N529="základní",J529,0)</f>
        <v>0</v>
      </c>
      <c r="BF529" s="223">
        <f>IF(N529="snížená",J529,0)</f>
        <v>0</v>
      </c>
      <c r="BG529" s="223">
        <f>IF(N529="zákl. přenesená",J529,0)</f>
        <v>0</v>
      </c>
      <c r="BH529" s="223">
        <f>IF(N529="sníž. přenesená",J529,0)</f>
        <v>0</v>
      </c>
      <c r="BI529" s="223">
        <f>IF(N529="nulová",J529,0)</f>
        <v>0</v>
      </c>
      <c r="BJ529" s="18" t="s">
        <v>81</v>
      </c>
      <c r="BK529" s="223">
        <f>ROUND(I529*H529,2)</f>
        <v>0</v>
      </c>
      <c r="BL529" s="18" t="s">
        <v>572</v>
      </c>
      <c r="BM529" s="222" t="s">
        <v>1389</v>
      </c>
    </row>
    <row r="530" s="2" customFormat="1">
      <c r="A530" s="39"/>
      <c r="B530" s="40"/>
      <c r="C530" s="41"/>
      <c r="D530" s="258" t="s">
        <v>264</v>
      </c>
      <c r="E530" s="41"/>
      <c r="F530" s="259" t="s">
        <v>1390</v>
      </c>
      <c r="G530" s="41"/>
      <c r="H530" s="41"/>
      <c r="I530" s="260"/>
      <c r="J530" s="41"/>
      <c r="K530" s="41"/>
      <c r="L530" s="45"/>
      <c r="M530" s="261"/>
      <c r="N530" s="262"/>
      <c r="O530" s="92"/>
      <c r="P530" s="92"/>
      <c r="Q530" s="92"/>
      <c r="R530" s="92"/>
      <c r="S530" s="92"/>
      <c r="T530" s="93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264</v>
      </c>
      <c r="AU530" s="18" t="s">
        <v>83</v>
      </c>
    </row>
    <row r="531" s="15" customFormat="1">
      <c r="A531" s="15"/>
      <c r="B531" s="263"/>
      <c r="C531" s="264"/>
      <c r="D531" s="226" t="s">
        <v>168</v>
      </c>
      <c r="E531" s="265" t="s">
        <v>1</v>
      </c>
      <c r="F531" s="266" t="s">
        <v>1391</v>
      </c>
      <c r="G531" s="264"/>
      <c r="H531" s="265" t="s">
        <v>1</v>
      </c>
      <c r="I531" s="267"/>
      <c r="J531" s="264"/>
      <c r="K531" s="264"/>
      <c r="L531" s="268"/>
      <c r="M531" s="269"/>
      <c r="N531" s="270"/>
      <c r="O531" s="270"/>
      <c r="P531" s="270"/>
      <c r="Q531" s="270"/>
      <c r="R531" s="270"/>
      <c r="S531" s="270"/>
      <c r="T531" s="271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2" t="s">
        <v>168</v>
      </c>
      <c r="AU531" s="272" t="s">
        <v>83</v>
      </c>
      <c r="AV531" s="15" t="s">
        <v>81</v>
      </c>
      <c r="AW531" s="15" t="s">
        <v>30</v>
      </c>
      <c r="AX531" s="15" t="s">
        <v>73</v>
      </c>
      <c r="AY531" s="272" t="s">
        <v>148</v>
      </c>
    </row>
    <row r="532" s="12" customFormat="1">
      <c r="A532" s="12"/>
      <c r="B532" s="224"/>
      <c r="C532" s="225"/>
      <c r="D532" s="226" t="s">
        <v>168</v>
      </c>
      <c r="E532" s="227" t="s">
        <v>1</v>
      </c>
      <c r="F532" s="228" t="s">
        <v>1382</v>
      </c>
      <c r="G532" s="225"/>
      <c r="H532" s="229">
        <v>27</v>
      </c>
      <c r="I532" s="230"/>
      <c r="J532" s="225"/>
      <c r="K532" s="225"/>
      <c r="L532" s="231"/>
      <c r="M532" s="232"/>
      <c r="N532" s="233"/>
      <c r="O532" s="233"/>
      <c r="P532" s="233"/>
      <c r="Q532" s="233"/>
      <c r="R532" s="233"/>
      <c r="S532" s="233"/>
      <c r="T532" s="234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T532" s="235" t="s">
        <v>168</v>
      </c>
      <c r="AU532" s="235" t="s">
        <v>83</v>
      </c>
      <c r="AV532" s="12" t="s">
        <v>83</v>
      </c>
      <c r="AW532" s="12" t="s">
        <v>30</v>
      </c>
      <c r="AX532" s="12" t="s">
        <v>73</v>
      </c>
      <c r="AY532" s="235" t="s">
        <v>148</v>
      </c>
    </row>
    <row r="533" s="13" customFormat="1">
      <c r="A533" s="13"/>
      <c r="B533" s="236"/>
      <c r="C533" s="237"/>
      <c r="D533" s="226" t="s">
        <v>168</v>
      </c>
      <c r="E533" s="238" t="s">
        <v>1</v>
      </c>
      <c r="F533" s="239" t="s">
        <v>170</v>
      </c>
      <c r="G533" s="237"/>
      <c r="H533" s="240">
        <v>27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6" t="s">
        <v>168</v>
      </c>
      <c r="AU533" s="246" t="s">
        <v>83</v>
      </c>
      <c r="AV533" s="13" t="s">
        <v>153</v>
      </c>
      <c r="AW533" s="13" t="s">
        <v>30</v>
      </c>
      <c r="AX533" s="13" t="s">
        <v>81</v>
      </c>
      <c r="AY533" s="246" t="s">
        <v>148</v>
      </c>
    </row>
    <row r="534" s="2" customFormat="1" ht="16.5" customHeight="1">
      <c r="A534" s="39"/>
      <c r="B534" s="40"/>
      <c r="C534" s="273" t="s">
        <v>1392</v>
      </c>
      <c r="D534" s="273" t="s">
        <v>315</v>
      </c>
      <c r="E534" s="274" t="s">
        <v>1393</v>
      </c>
      <c r="F534" s="275" t="s">
        <v>1394</v>
      </c>
      <c r="G534" s="276" t="s">
        <v>406</v>
      </c>
      <c r="H534" s="277">
        <v>31.050000000000001</v>
      </c>
      <c r="I534" s="278"/>
      <c r="J534" s="279">
        <f>ROUND(I534*H534,2)</f>
        <v>0</v>
      </c>
      <c r="K534" s="275" t="s">
        <v>1350</v>
      </c>
      <c r="L534" s="280"/>
      <c r="M534" s="281" t="s">
        <v>1</v>
      </c>
      <c r="N534" s="282" t="s">
        <v>38</v>
      </c>
      <c r="O534" s="92"/>
      <c r="P534" s="220">
        <f>O534*H534</f>
        <v>0</v>
      </c>
      <c r="Q534" s="220">
        <v>0.00017000000000000001</v>
      </c>
      <c r="R534" s="220">
        <f>Q534*H534</f>
        <v>0.0052785000000000002</v>
      </c>
      <c r="S534" s="220">
        <v>0</v>
      </c>
      <c r="T534" s="221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2" t="s">
        <v>1218</v>
      </c>
      <c r="AT534" s="222" t="s">
        <v>315</v>
      </c>
      <c r="AU534" s="222" t="s">
        <v>83</v>
      </c>
      <c r="AY534" s="18" t="s">
        <v>148</v>
      </c>
      <c r="BE534" s="223">
        <f>IF(N534="základní",J534,0)</f>
        <v>0</v>
      </c>
      <c r="BF534" s="223">
        <f>IF(N534="snížená",J534,0)</f>
        <v>0</v>
      </c>
      <c r="BG534" s="223">
        <f>IF(N534="zákl. přenesená",J534,0)</f>
        <v>0</v>
      </c>
      <c r="BH534" s="223">
        <f>IF(N534="sníž. přenesená",J534,0)</f>
        <v>0</v>
      </c>
      <c r="BI534" s="223">
        <f>IF(N534="nulová",J534,0)</f>
        <v>0</v>
      </c>
      <c r="BJ534" s="18" t="s">
        <v>81</v>
      </c>
      <c r="BK534" s="223">
        <f>ROUND(I534*H534,2)</f>
        <v>0</v>
      </c>
      <c r="BL534" s="18" t="s">
        <v>1218</v>
      </c>
      <c r="BM534" s="222" t="s">
        <v>1395</v>
      </c>
    </row>
    <row r="535" s="12" customFormat="1">
      <c r="A535" s="12"/>
      <c r="B535" s="224"/>
      <c r="C535" s="225"/>
      <c r="D535" s="226" t="s">
        <v>168</v>
      </c>
      <c r="E535" s="227" t="s">
        <v>1</v>
      </c>
      <c r="F535" s="228" t="s">
        <v>1396</v>
      </c>
      <c r="G535" s="225"/>
      <c r="H535" s="229">
        <v>31.050000000000001</v>
      </c>
      <c r="I535" s="230"/>
      <c r="J535" s="225"/>
      <c r="K535" s="225"/>
      <c r="L535" s="231"/>
      <c r="M535" s="232"/>
      <c r="N535" s="233"/>
      <c r="O535" s="233"/>
      <c r="P535" s="233"/>
      <c r="Q535" s="233"/>
      <c r="R535" s="233"/>
      <c r="S535" s="233"/>
      <c r="T535" s="234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T535" s="235" t="s">
        <v>168</v>
      </c>
      <c r="AU535" s="235" t="s">
        <v>83</v>
      </c>
      <c r="AV535" s="12" t="s">
        <v>83</v>
      </c>
      <c r="AW535" s="12" t="s">
        <v>30</v>
      </c>
      <c r="AX535" s="12" t="s">
        <v>81</v>
      </c>
      <c r="AY535" s="235" t="s">
        <v>148</v>
      </c>
    </row>
    <row r="536" s="2" customFormat="1" ht="24.15" customHeight="1">
      <c r="A536" s="39"/>
      <c r="B536" s="40"/>
      <c r="C536" s="211" t="s">
        <v>817</v>
      </c>
      <c r="D536" s="211" t="s">
        <v>149</v>
      </c>
      <c r="E536" s="212" t="s">
        <v>1397</v>
      </c>
      <c r="F536" s="213" t="s">
        <v>1398</v>
      </c>
      <c r="G536" s="214" t="s">
        <v>159</v>
      </c>
      <c r="H536" s="215">
        <v>27</v>
      </c>
      <c r="I536" s="216"/>
      <c r="J536" s="217">
        <f>ROUND(I536*H536,2)</f>
        <v>0</v>
      </c>
      <c r="K536" s="213" t="s">
        <v>1019</v>
      </c>
      <c r="L536" s="45"/>
      <c r="M536" s="218" t="s">
        <v>1</v>
      </c>
      <c r="N536" s="219" t="s">
        <v>38</v>
      </c>
      <c r="O536" s="92"/>
      <c r="P536" s="220">
        <f>O536*H536</f>
        <v>0</v>
      </c>
      <c r="Q536" s="220">
        <v>1.0000000000000001E-05</v>
      </c>
      <c r="R536" s="220">
        <f>Q536*H536</f>
        <v>0.00027</v>
      </c>
      <c r="S536" s="220">
        <v>0</v>
      </c>
      <c r="T536" s="221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2" t="s">
        <v>572</v>
      </c>
      <c r="AT536" s="222" t="s">
        <v>149</v>
      </c>
      <c r="AU536" s="222" t="s">
        <v>83</v>
      </c>
      <c r="AY536" s="18" t="s">
        <v>148</v>
      </c>
      <c r="BE536" s="223">
        <f>IF(N536="základní",J536,0)</f>
        <v>0</v>
      </c>
      <c r="BF536" s="223">
        <f>IF(N536="snížená",J536,0)</f>
        <v>0</v>
      </c>
      <c r="BG536" s="223">
        <f>IF(N536="zákl. přenesená",J536,0)</f>
        <v>0</v>
      </c>
      <c r="BH536" s="223">
        <f>IF(N536="sníž. přenesená",J536,0)</f>
        <v>0</v>
      </c>
      <c r="BI536" s="223">
        <f>IF(N536="nulová",J536,0)</f>
        <v>0</v>
      </c>
      <c r="BJ536" s="18" t="s">
        <v>81</v>
      </c>
      <c r="BK536" s="223">
        <f>ROUND(I536*H536,2)</f>
        <v>0</v>
      </c>
      <c r="BL536" s="18" t="s">
        <v>572</v>
      </c>
      <c r="BM536" s="222" t="s">
        <v>1399</v>
      </c>
    </row>
    <row r="537" s="2" customFormat="1">
      <c r="A537" s="39"/>
      <c r="B537" s="40"/>
      <c r="C537" s="41"/>
      <c r="D537" s="258" t="s">
        <v>264</v>
      </c>
      <c r="E537" s="41"/>
      <c r="F537" s="259" t="s">
        <v>1400</v>
      </c>
      <c r="G537" s="41"/>
      <c r="H537" s="41"/>
      <c r="I537" s="260"/>
      <c r="J537" s="41"/>
      <c r="K537" s="41"/>
      <c r="L537" s="45"/>
      <c r="M537" s="261"/>
      <c r="N537" s="262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264</v>
      </c>
      <c r="AU537" s="18" t="s">
        <v>83</v>
      </c>
    </row>
    <row r="538" s="15" customFormat="1">
      <c r="A538" s="15"/>
      <c r="B538" s="263"/>
      <c r="C538" s="264"/>
      <c r="D538" s="226" t="s">
        <v>168</v>
      </c>
      <c r="E538" s="265" t="s">
        <v>1</v>
      </c>
      <c r="F538" s="266" t="s">
        <v>1391</v>
      </c>
      <c r="G538" s="264"/>
      <c r="H538" s="265" t="s">
        <v>1</v>
      </c>
      <c r="I538" s="267"/>
      <c r="J538" s="264"/>
      <c r="K538" s="264"/>
      <c r="L538" s="268"/>
      <c r="M538" s="269"/>
      <c r="N538" s="270"/>
      <c r="O538" s="270"/>
      <c r="P538" s="270"/>
      <c r="Q538" s="270"/>
      <c r="R538" s="270"/>
      <c r="S538" s="270"/>
      <c r="T538" s="271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72" t="s">
        <v>168</v>
      </c>
      <c r="AU538" s="272" t="s">
        <v>83</v>
      </c>
      <c r="AV538" s="15" t="s">
        <v>81</v>
      </c>
      <c r="AW538" s="15" t="s">
        <v>30</v>
      </c>
      <c r="AX538" s="15" t="s">
        <v>73</v>
      </c>
      <c r="AY538" s="272" t="s">
        <v>148</v>
      </c>
    </row>
    <row r="539" s="12" customFormat="1">
      <c r="A539" s="12"/>
      <c r="B539" s="224"/>
      <c r="C539" s="225"/>
      <c r="D539" s="226" t="s">
        <v>168</v>
      </c>
      <c r="E539" s="227" t="s">
        <v>1</v>
      </c>
      <c r="F539" s="228" t="s">
        <v>1382</v>
      </c>
      <c r="G539" s="225"/>
      <c r="H539" s="229">
        <v>27</v>
      </c>
      <c r="I539" s="230"/>
      <c r="J539" s="225"/>
      <c r="K539" s="225"/>
      <c r="L539" s="231"/>
      <c r="M539" s="232"/>
      <c r="N539" s="233"/>
      <c r="O539" s="233"/>
      <c r="P539" s="233"/>
      <c r="Q539" s="233"/>
      <c r="R539" s="233"/>
      <c r="S539" s="233"/>
      <c r="T539" s="234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T539" s="235" t="s">
        <v>168</v>
      </c>
      <c r="AU539" s="235" t="s">
        <v>83</v>
      </c>
      <c r="AV539" s="12" t="s">
        <v>83</v>
      </c>
      <c r="AW539" s="12" t="s">
        <v>30</v>
      </c>
      <c r="AX539" s="12" t="s">
        <v>73</v>
      </c>
      <c r="AY539" s="235" t="s">
        <v>148</v>
      </c>
    </row>
    <row r="540" s="13" customFormat="1">
      <c r="A540" s="13"/>
      <c r="B540" s="236"/>
      <c r="C540" s="237"/>
      <c r="D540" s="226" t="s">
        <v>168</v>
      </c>
      <c r="E540" s="238" t="s">
        <v>1</v>
      </c>
      <c r="F540" s="239" t="s">
        <v>170</v>
      </c>
      <c r="G540" s="237"/>
      <c r="H540" s="240">
        <v>27</v>
      </c>
      <c r="I540" s="241"/>
      <c r="J540" s="237"/>
      <c r="K540" s="237"/>
      <c r="L540" s="242"/>
      <c r="M540" s="243"/>
      <c r="N540" s="244"/>
      <c r="O540" s="244"/>
      <c r="P540" s="244"/>
      <c r="Q540" s="244"/>
      <c r="R540" s="244"/>
      <c r="S540" s="244"/>
      <c r="T540" s="24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6" t="s">
        <v>168</v>
      </c>
      <c r="AU540" s="246" t="s">
        <v>83</v>
      </c>
      <c r="AV540" s="13" t="s">
        <v>153</v>
      </c>
      <c r="AW540" s="13" t="s">
        <v>30</v>
      </c>
      <c r="AX540" s="13" t="s">
        <v>81</v>
      </c>
      <c r="AY540" s="246" t="s">
        <v>148</v>
      </c>
    </row>
    <row r="541" s="2" customFormat="1" ht="16.5" customHeight="1">
      <c r="A541" s="39"/>
      <c r="B541" s="40"/>
      <c r="C541" s="273" t="s">
        <v>1401</v>
      </c>
      <c r="D541" s="273" t="s">
        <v>315</v>
      </c>
      <c r="E541" s="274" t="s">
        <v>1402</v>
      </c>
      <c r="F541" s="275" t="s">
        <v>1403</v>
      </c>
      <c r="G541" s="276" t="s">
        <v>159</v>
      </c>
      <c r="H541" s="277">
        <v>27</v>
      </c>
      <c r="I541" s="278"/>
      <c r="J541" s="279">
        <f>ROUND(I541*H541,2)</f>
        <v>0</v>
      </c>
      <c r="K541" s="275" t="s">
        <v>1350</v>
      </c>
      <c r="L541" s="280"/>
      <c r="M541" s="281" t="s">
        <v>1</v>
      </c>
      <c r="N541" s="282" t="s">
        <v>38</v>
      </c>
      <c r="O541" s="92"/>
      <c r="P541" s="220">
        <f>O541*H541</f>
        <v>0</v>
      </c>
      <c r="Q541" s="220">
        <v>1.0000000000000001E-05</v>
      </c>
      <c r="R541" s="220">
        <f>Q541*H541</f>
        <v>0.00027</v>
      </c>
      <c r="S541" s="220">
        <v>0</v>
      </c>
      <c r="T541" s="221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2" t="s">
        <v>1319</v>
      </c>
      <c r="AT541" s="222" t="s">
        <v>315</v>
      </c>
      <c r="AU541" s="222" t="s">
        <v>83</v>
      </c>
      <c r="AY541" s="18" t="s">
        <v>148</v>
      </c>
      <c r="BE541" s="223">
        <f>IF(N541="základní",J541,0)</f>
        <v>0</v>
      </c>
      <c r="BF541" s="223">
        <f>IF(N541="snížená",J541,0)</f>
        <v>0</v>
      </c>
      <c r="BG541" s="223">
        <f>IF(N541="zákl. přenesená",J541,0)</f>
        <v>0</v>
      </c>
      <c r="BH541" s="223">
        <f>IF(N541="sníž. přenesená",J541,0)</f>
        <v>0</v>
      </c>
      <c r="BI541" s="223">
        <f>IF(N541="nulová",J541,0)</f>
        <v>0</v>
      </c>
      <c r="BJ541" s="18" t="s">
        <v>81</v>
      </c>
      <c r="BK541" s="223">
        <f>ROUND(I541*H541,2)</f>
        <v>0</v>
      </c>
      <c r="BL541" s="18" t="s">
        <v>572</v>
      </c>
      <c r="BM541" s="222" t="s">
        <v>1404</v>
      </c>
    </row>
    <row r="542" s="2" customFormat="1" ht="16.5" customHeight="1">
      <c r="A542" s="39"/>
      <c r="B542" s="40"/>
      <c r="C542" s="211" t="s">
        <v>823</v>
      </c>
      <c r="D542" s="211" t="s">
        <v>149</v>
      </c>
      <c r="E542" s="212" t="s">
        <v>1405</v>
      </c>
      <c r="F542" s="213" t="s">
        <v>1406</v>
      </c>
      <c r="G542" s="214" t="s">
        <v>406</v>
      </c>
      <c r="H542" s="215">
        <v>3</v>
      </c>
      <c r="I542" s="216"/>
      <c r="J542" s="217">
        <f>ROUND(I542*H542,2)</f>
        <v>0</v>
      </c>
      <c r="K542" s="213" t="s">
        <v>1019</v>
      </c>
      <c r="L542" s="45"/>
      <c r="M542" s="218" t="s">
        <v>1</v>
      </c>
      <c r="N542" s="219" t="s">
        <v>38</v>
      </c>
      <c r="O542" s="92"/>
      <c r="P542" s="220">
        <f>O542*H542</f>
        <v>0</v>
      </c>
      <c r="Q542" s="220">
        <v>0</v>
      </c>
      <c r="R542" s="220">
        <f>Q542*H542</f>
        <v>0</v>
      </c>
      <c r="S542" s="220">
        <v>0</v>
      </c>
      <c r="T542" s="221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2" t="s">
        <v>572</v>
      </c>
      <c r="AT542" s="222" t="s">
        <v>149</v>
      </c>
      <c r="AU542" s="222" t="s">
        <v>83</v>
      </c>
      <c r="AY542" s="18" t="s">
        <v>148</v>
      </c>
      <c r="BE542" s="223">
        <f>IF(N542="základní",J542,0)</f>
        <v>0</v>
      </c>
      <c r="BF542" s="223">
        <f>IF(N542="snížená",J542,0)</f>
        <v>0</v>
      </c>
      <c r="BG542" s="223">
        <f>IF(N542="zákl. přenesená",J542,0)</f>
        <v>0</v>
      </c>
      <c r="BH542" s="223">
        <f>IF(N542="sníž. přenesená",J542,0)</f>
        <v>0</v>
      </c>
      <c r="BI542" s="223">
        <f>IF(N542="nulová",J542,0)</f>
        <v>0</v>
      </c>
      <c r="BJ542" s="18" t="s">
        <v>81</v>
      </c>
      <c r="BK542" s="223">
        <f>ROUND(I542*H542,2)</f>
        <v>0</v>
      </c>
      <c r="BL542" s="18" t="s">
        <v>572</v>
      </c>
      <c r="BM542" s="222" t="s">
        <v>1407</v>
      </c>
    </row>
    <row r="543" s="2" customFormat="1">
      <c r="A543" s="39"/>
      <c r="B543" s="40"/>
      <c r="C543" s="41"/>
      <c r="D543" s="258" t="s">
        <v>264</v>
      </c>
      <c r="E543" s="41"/>
      <c r="F543" s="259" t="s">
        <v>1408</v>
      </c>
      <c r="G543" s="41"/>
      <c r="H543" s="41"/>
      <c r="I543" s="260"/>
      <c r="J543" s="41"/>
      <c r="K543" s="41"/>
      <c r="L543" s="45"/>
      <c r="M543" s="261"/>
      <c r="N543" s="262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264</v>
      </c>
      <c r="AU543" s="18" t="s">
        <v>83</v>
      </c>
    </row>
    <row r="544" s="15" customFormat="1">
      <c r="A544" s="15"/>
      <c r="B544" s="263"/>
      <c r="C544" s="264"/>
      <c r="D544" s="226" t="s">
        <v>168</v>
      </c>
      <c r="E544" s="265" t="s">
        <v>1</v>
      </c>
      <c r="F544" s="266" t="s">
        <v>1409</v>
      </c>
      <c r="G544" s="264"/>
      <c r="H544" s="265" t="s">
        <v>1</v>
      </c>
      <c r="I544" s="267"/>
      <c r="J544" s="264"/>
      <c r="K544" s="264"/>
      <c r="L544" s="268"/>
      <c r="M544" s="269"/>
      <c r="N544" s="270"/>
      <c r="O544" s="270"/>
      <c r="P544" s="270"/>
      <c r="Q544" s="270"/>
      <c r="R544" s="270"/>
      <c r="S544" s="270"/>
      <c r="T544" s="271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2" t="s">
        <v>168</v>
      </c>
      <c r="AU544" s="272" t="s">
        <v>83</v>
      </c>
      <c r="AV544" s="15" t="s">
        <v>81</v>
      </c>
      <c r="AW544" s="15" t="s">
        <v>30</v>
      </c>
      <c r="AX544" s="15" t="s">
        <v>73</v>
      </c>
      <c r="AY544" s="272" t="s">
        <v>148</v>
      </c>
    </row>
    <row r="545" s="12" customFormat="1">
      <c r="A545" s="12"/>
      <c r="B545" s="224"/>
      <c r="C545" s="225"/>
      <c r="D545" s="226" t="s">
        <v>168</v>
      </c>
      <c r="E545" s="227" t="s">
        <v>1</v>
      </c>
      <c r="F545" s="228" t="s">
        <v>156</v>
      </c>
      <c r="G545" s="225"/>
      <c r="H545" s="229">
        <v>3</v>
      </c>
      <c r="I545" s="230"/>
      <c r="J545" s="225"/>
      <c r="K545" s="225"/>
      <c r="L545" s="231"/>
      <c r="M545" s="232"/>
      <c r="N545" s="233"/>
      <c r="O545" s="233"/>
      <c r="P545" s="233"/>
      <c r="Q545" s="233"/>
      <c r="R545" s="233"/>
      <c r="S545" s="233"/>
      <c r="T545" s="234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T545" s="235" t="s">
        <v>168</v>
      </c>
      <c r="AU545" s="235" t="s">
        <v>83</v>
      </c>
      <c r="AV545" s="12" t="s">
        <v>83</v>
      </c>
      <c r="AW545" s="12" t="s">
        <v>30</v>
      </c>
      <c r="AX545" s="12" t="s">
        <v>81</v>
      </c>
      <c r="AY545" s="235" t="s">
        <v>148</v>
      </c>
    </row>
    <row r="546" s="2" customFormat="1" ht="24.15" customHeight="1">
      <c r="A546" s="39"/>
      <c r="B546" s="40"/>
      <c r="C546" s="273" t="s">
        <v>1410</v>
      </c>
      <c r="D546" s="273" t="s">
        <v>315</v>
      </c>
      <c r="E546" s="274" t="s">
        <v>1411</v>
      </c>
      <c r="F546" s="275" t="s">
        <v>1412</v>
      </c>
      <c r="G546" s="276" t="s">
        <v>406</v>
      </c>
      <c r="H546" s="277">
        <v>3.1499999999999999</v>
      </c>
      <c r="I546" s="278"/>
      <c r="J546" s="279">
        <f>ROUND(I546*H546,2)</f>
        <v>0</v>
      </c>
      <c r="K546" s="275" t="s">
        <v>1</v>
      </c>
      <c r="L546" s="280"/>
      <c r="M546" s="281" t="s">
        <v>1</v>
      </c>
      <c r="N546" s="282" t="s">
        <v>38</v>
      </c>
      <c r="O546" s="92"/>
      <c r="P546" s="220">
        <f>O546*H546</f>
        <v>0</v>
      </c>
      <c r="Q546" s="220">
        <v>0</v>
      </c>
      <c r="R546" s="220">
        <f>Q546*H546</f>
        <v>0</v>
      </c>
      <c r="S546" s="220">
        <v>0</v>
      </c>
      <c r="T546" s="221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2" t="s">
        <v>1218</v>
      </c>
      <c r="AT546" s="222" t="s">
        <v>315</v>
      </c>
      <c r="AU546" s="222" t="s">
        <v>83</v>
      </c>
      <c r="AY546" s="18" t="s">
        <v>148</v>
      </c>
      <c r="BE546" s="223">
        <f>IF(N546="základní",J546,0)</f>
        <v>0</v>
      </c>
      <c r="BF546" s="223">
        <f>IF(N546="snížená",J546,0)</f>
        <v>0</v>
      </c>
      <c r="BG546" s="223">
        <f>IF(N546="zákl. přenesená",J546,0)</f>
        <v>0</v>
      </c>
      <c r="BH546" s="223">
        <f>IF(N546="sníž. přenesená",J546,0)</f>
        <v>0</v>
      </c>
      <c r="BI546" s="223">
        <f>IF(N546="nulová",J546,0)</f>
        <v>0</v>
      </c>
      <c r="BJ546" s="18" t="s">
        <v>81</v>
      </c>
      <c r="BK546" s="223">
        <f>ROUND(I546*H546,2)</f>
        <v>0</v>
      </c>
      <c r="BL546" s="18" t="s">
        <v>1218</v>
      </c>
      <c r="BM546" s="222" t="s">
        <v>1413</v>
      </c>
    </row>
    <row r="547" s="12" customFormat="1">
      <c r="A547" s="12"/>
      <c r="B547" s="224"/>
      <c r="C547" s="225"/>
      <c r="D547" s="226" t="s">
        <v>168</v>
      </c>
      <c r="E547" s="227" t="s">
        <v>1</v>
      </c>
      <c r="F547" s="228" t="s">
        <v>1414</v>
      </c>
      <c r="G547" s="225"/>
      <c r="H547" s="229">
        <v>3.1499999999999999</v>
      </c>
      <c r="I547" s="230"/>
      <c r="J547" s="225"/>
      <c r="K547" s="225"/>
      <c r="L547" s="231"/>
      <c r="M547" s="232"/>
      <c r="N547" s="233"/>
      <c r="O547" s="233"/>
      <c r="P547" s="233"/>
      <c r="Q547" s="233"/>
      <c r="R547" s="233"/>
      <c r="S547" s="233"/>
      <c r="T547" s="234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T547" s="235" t="s">
        <v>168</v>
      </c>
      <c r="AU547" s="235" t="s">
        <v>83</v>
      </c>
      <c r="AV547" s="12" t="s">
        <v>83</v>
      </c>
      <c r="AW547" s="12" t="s">
        <v>30</v>
      </c>
      <c r="AX547" s="12" t="s">
        <v>81</v>
      </c>
      <c r="AY547" s="235" t="s">
        <v>148</v>
      </c>
    </row>
    <row r="548" s="2" customFormat="1" ht="16.5" customHeight="1">
      <c r="A548" s="39"/>
      <c r="B548" s="40"/>
      <c r="C548" s="273" t="s">
        <v>826</v>
      </c>
      <c r="D548" s="273" t="s">
        <v>315</v>
      </c>
      <c r="E548" s="274" t="s">
        <v>1415</v>
      </c>
      <c r="F548" s="275" t="s">
        <v>1416</v>
      </c>
      <c r="G548" s="276" t="s">
        <v>159</v>
      </c>
      <c r="H548" s="277">
        <v>3</v>
      </c>
      <c r="I548" s="278"/>
      <c r="J548" s="279">
        <f>ROUND(I548*H548,2)</f>
        <v>0</v>
      </c>
      <c r="K548" s="275" t="s">
        <v>1</v>
      </c>
      <c r="L548" s="280"/>
      <c r="M548" s="281" t="s">
        <v>1</v>
      </c>
      <c r="N548" s="282" t="s">
        <v>38</v>
      </c>
      <c r="O548" s="92"/>
      <c r="P548" s="220">
        <f>O548*H548</f>
        <v>0</v>
      </c>
      <c r="Q548" s="220">
        <v>0</v>
      </c>
      <c r="R548" s="220">
        <f>Q548*H548</f>
        <v>0</v>
      </c>
      <c r="S548" s="220">
        <v>0</v>
      </c>
      <c r="T548" s="221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2" t="s">
        <v>1218</v>
      </c>
      <c r="AT548" s="222" t="s">
        <v>315</v>
      </c>
      <c r="AU548" s="222" t="s">
        <v>83</v>
      </c>
      <c r="AY548" s="18" t="s">
        <v>148</v>
      </c>
      <c r="BE548" s="223">
        <f>IF(N548="základní",J548,0)</f>
        <v>0</v>
      </c>
      <c r="BF548" s="223">
        <f>IF(N548="snížená",J548,0)</f>
        <v>0</v>
      </c>
      <c r="BG548" s="223">
        <f>IF(N548="zákl. přenesená",J548,0)</f>
        <v>0</v>
      </c>
      <c r="BH548" s="223">
        <f>IF(N548="sníž. přenesená",J548,0)</f>
        <v>0</v>
      </c>
      <c r="BI548" s="223">
        <f>IF(N548="nulová",J548,0)</f>
        <v>0</v>
      </c>
      <c r="BJ548" s="18" t="s">
        <v>81</v>
      </c>
      <c r="BK548" s="223">
        <f>ROUND(I548*H548,2)</f>
        <v>0</v>
      </c>
      <c r="BL548" s="18" t="s">
        <v>1218</v>
      </c>
      <c r="BM548" s="222" t="s">
        <v>1417</v>
      </c>
    </row>
    <row r="549" s="2" customFormat="1" ht="16.5" customHeight="1">
      <c r="A549" s="39"/>
      <c r="B549" s="40"/>
      <c r="C549" s="211" t="s">
        <v>659</v>
      </c>
      <c r="D549" s="211" t="s">
        <v>149</v>
      </c>
      <c r="E549" s="212" t="s">
        <v>1418</v>
      </c>
      <c r="F549" s="213" t="s">
        <v>1419</v>
      </c>
      <c r="G549" s="214" t="s">
        <v>159</v>
      </c>
      <c r="H549" s="215">
        <v>1</v>
      </c>
      <c r="I549" s="216"/>
      <c r="J549" s="217">
        <f>ROUND(I549*H549,2)</f>
        <v>0</v>
      </c>
      <c r="K549" s="213" t="s">
        <v>1</v>
      </c>
      <c r="L549" s="45"/>
      <c r="M549" s="218" t="s">
        <v>1</v>
      </c>
      <c r="N549" s="219" t="s">
        <v>38</v>
      </c>
      <c r="O549" s="92"/>
      <c r="P549" s="220">
        <f>O549*H549</f>
        <v>0</v>
      </c>
      <c r="Q549" s="220">
        <v>0</v>
      </c>
      <c r="R549" s="220">
        <f>Q549*H549</f>
        <v>0</v>
      </c>
      <c r="S549" s="220">
        <v>0</v>
      </c>
      <c r="T549" s="221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2" t="s">
        <v>572</v>
      </c>
      <c r="AT549" s="222" t="s">
        <v>149</v>
      </c>
      <c r="AU549" s="222" t="s">
        <v>83</v>
      </c>
      <c r="AY549" s="18" t="s">
        <v>148</v>
      </c>
      <c r="BE549" s="223">
        <f>IF(N549="základní",J549,0)</f>
        <v>0</v>
      </c>
      <c r="BF549" s="223">
        <f>IF(N549="snížená",J549,0)</f>
        <v>0</v>
      </c>
      <c r="BG549" s="223">
        <f>IF(N549="zákl. přenesená",J549,0)</f>
        <v>0</v>
      </c>
      <c r="BH549" s="223">
        <f>IF(N549="sníž. přenesená",J549,0)</f>
        <v>0</v>
      </c>
      <c r="BI549" s="223">
        <f>IF(N549="nulová",J549,0)</f>
        <v>0</v>
      </c>
      <c r="BJ549" s="18" t="s">
        <v>81</v>
      </c>
      <c r="BK549" s="223">
        <f>ROUND(I549*H549,2)</f>
        <v>0</v>
      </c>
      <c r="BL549" s="18" t="s">
        <v>572</v>
      </c>
      <c r="BM549" s="222" t="s">
        <v>1420</v>
      </c>
    </row>
    <row r="550" s="15" customFormat="1">
      <c r="A550" s="15"/>
      <c r="B550" s="263"/>
      <c r="C550" s="264"/>
      <c r="D550" s="226" t="s">
        <v>168</v>
      </c>
      <c r="E550" s="265" t="s">
        <v>1</v>
      </c>
      <c r="F550" s="266" t="s">
        <v>1421</v>
      </c>
      <c r="G550" s="264"/>
      <c r="H550" s="265" t="s">
        <v>1</v>
      </c>
      <c r="I550" s="267"/>
      <c r="J550" s="264"/>
      <c r="K550" s="264"/>
      <c r="L550" s="268"/>
      <c r="M550" s="269"/>
      <c r="N550" s="270"/>
      <c r="O550" s="270"/>
      <c r="P550" s="270"/>
      <c r="Q550" s="270"/>
      <c r="R550" s="270"/>
      <c r="S550" s="270"/>
      <c r="T550" s="271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72" t="s">
        <v>168</v>
      </c>
      <c r="AU550" s="272" t="s">
        <v>83</v>
      </c>
      <c r="AV550" s="15" t="s">
        <v>81</v>
      </c>
      <c r="AW550" s="15" t="s">
        <v>30</v>
      </c>
      <c r="AX550" s="15" t="s">
        <v>73</v>
      </c>
      <c r="AY550" s="272" t="s">
        <v>148</v>
      </c>
    </row>
    <row r="551" s="12" customFormat="1">
      <c r="A551" s="12"/>
      <c r="B551" s="224"/>
      <c r="C551" s="225"/>
      <c r="D551" s="226" t="s">
        <v>168</v>
      </c>
      <c r="E551" s="227" t="s">
        <v>1</v>
      </c>
      <c r="F551" s="228" t="s">
        <v>81</v>
      </c>
      <c r="G551" s="225"/>
      <c r="H551" s="229">
        <v>1</v>
      </c>
      <c r="I551" s="230"/>
      <c r="J551" s="225"/>
      <c r="K551" s="225"/>
      <c r="L551" s="231"/>
      <c r="M551" s="232"/>
      <c r="N551" s="233"/>
      <c r="O551" s="233"/>
      <c r="P551" s="233"/>
      <c r="Q551" s="233"/>
      <c r="R551" s="233"/>
      <c r="S551" s="233"/>
      <c r="T551" s="234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T551" s="235" t="s">
        <v>168</v>
      </c>
      <c r="AU551" s="235" t="s">
        <v>83</v>
      </c>
      <c r="AV551" s="12" t="s">
        <v>83</v>
      </c>
      <c r="AW551" s="12" t="s">
        <v>30</v>
      </c>
      <c r="AX551" s="12" t="s">
        <v>81</v>
      </c>
      <c r="AY551" s="235" t="s">
        <v>148</v>
      </c>
    </row>
    <row r="552" s="2" customFormat="1" ht="16.5" customHeight="1">
      <c r="A552" s="39"/>
      <c r="B552" s="40"/>
      <c r="C552" s="273" t="s">
        <v>661</v>
      </c>
      <c r="D552" s="273" t="s">
        <v>315</v>
      </c>
      <c r="E552" s="274" t="s">
        <v>1422</v>
      </c>
      <c r="F552" s="275" t="s">
        <v>1423</v>
      </c>
      <c r="G552" s="276" t="s">
        <v>159</v>
      </c>
      <c r="H552" s="277">
        <v>1</v>
      </c>
      <c r="I552" s="278"/>
      <c r="J552" s="279">
        <f>ROUND(I552*H552,2)</f>
        <v>0</v>
      </c>
      <c r="K552" s="275" t="s">
        <v>1</v>
      </c>
      <c r="L552" s="280"/>
      <c r="M552" s="281" t="s">
        <v>1</v>
      </c>
      <c r="N552" s="282" t="s">
        <v>38</v>
      </c>
      <c r="O552" s="92"/>
      <c r="P552" s="220">
        <f>O552*H552</f>
        <v>0</v>
      </c>
      <c r="Q552" s="220">
        <v>0</v>
      </c>
      <c r="R552" s="220">
        <f>Q552*H552</f>
        <v>0</v>
      </c>
      <c r="S552" s="220">
        <v>0</v>
      </c>
      <c r="T552" s="221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2" t="s">
        <v>1218</v>
      </c>
      <c r="AT552" s="222" t="s">
        <v>315</v>
      </c>
      <c r="AU552" s="222" t="s">
        <v>83</v>
      </c>
      <c r="AY552" s="18" t="s">
        <v>148</v>
      </c>
      <c r="BE552" s="223">
        <f>IF(N552="základní",J552,0)</f>
        <v>0</v>
      </c>
      <c r="BF552" s="223">
        <f>IF(N552="snížená",J552,0)</f>
        <v>0</v>
      </c>
      <c r="BG552" s="223">
        <f>IF(N552="zákl. přenesená",J552,0)</f>
        <v>0</v>
      </c>
      <c r="BH552" s="223">
        <f>IF(N552="sníž. přenesená",J552,0)</f>
        <v>0</v>
      </c>
      <c r="BI552" s="223">
        <f>IF(N552="nulová",J552,0)</f>
        <v>0</v>
      </c>
      <c r="BJ552" s="18" t="s">
        <v>81</v>
      </c>
      <c r="BK552" s="223">
        <f>ROUND(I552*H552,2)</f>
        <v>0</v>
      </c>
      <c r="BL552" s="18" t="s">
        <v>1218</v>
      </c>
      <c r="BM552" s="222" t="s">
        <v>1424</v>
      </c>
    </row>
    <row r="553" s="2" customFormat="1" ht="16.5" customHeight="1">
      <c r="A553" s="39"/>
      <c r="B553" s="40"/>
      <c r="C553" s="273" t="s">
        <v>663</v>
      </c>
      <c r="D553" s="273" t="s">
        <v>315</v>
      </c>
      <c r="E553" s="274" t="s">
        <v>1425</v>
      </c>
      <c r="F553" s="275" t="s">
        <v>1426</v>
      </c>
      <c r="G553" s="276" t="s">
        <v>159</v>
      </c>
      <c r="H553" s="277">
        <v>1</v>
      </c>
      <c r="I553" s="278"/>
      <c r="J553" s="279">
        <f>ROUND(I553*H553,2)</f>
        <v>0</v>
      </c>
      <c r="K553" s="275" t="s">
        <v>1</v>
      </c>
      <c r="L553" s="280"/>
      <c r="M553" s="281" t="s">
        <v>1</v>
      </c>
      <c r="N553" s="282" t="s">
        <v>38</v>
      </c>
      <c r="O553" s="92"/>
      <c r="P553" s="220">
        <f>O553*H553</f>
        <v>0</v>
      </c>
      <c r="Q553" s="220">
        <v>0</v>
      </c>
      <c r="R553" s="220">
        <f>Q553*H553</f>
        <v>0</v>
      </c>
      <c r="S553" s="220">
        <v>0</v>
      </c>
      <c r="T553" s="221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2" t="s">
        <v>1218</v>
      </c>
      <c r="AT553" s="222" t="s">
        <v>315</v>
      </c>
      <c r="AU553" s="222" t="s">
        <v>83</v>
      </c>
      <c r="AY553" s="18" t="s">
        <v>148</v>
      </c>
      <c r="BE553" s="223">
        <f>IF(N553="základní",J553,0)</f>
        <v>0</v>
      </c>
      <c r="BF553" s="223">
        <f>IF(N553="snížená",J553,0)</f>
        <v>0</v>
      </c>
      <c r="BG553" s="223">
        <f>IF(N553="zákl. přenesená",J553,0)</f>
        <v>0</v>
      </c>
      <c r="BH553" s="223">
        <f>IF(N553="sníž. přenesená",J553,0)</f>
        <v>0</v>
      </c>
      <c r="BI553" s="223">
        <f>IF(N553="nulová",J553,0)</f>
        <v>0</v>
      </c>
      <c r="BJ553" s="18" t="s">
        <v>81</v>
      </c>
      <c r="BK553" s="223">
        <f>ROUND(I553*H553,2)</f>
        <v>0</v>
      </c>
      <c r="BL553" s="18" t="s">
        <v>1218</v>
      </c>
      <c r="BM553" s="222" t="s">
        <v>1427</v>
      </c>
    </row>
    <row r="554" s="2" customFormat="1" ht="16.5" customHeight="1">
      <c r="A554" s="39"/>
      <c r="B554" s="40"/>
      <c r="C554" s="273" t="s">
        <v>841</v>
      </c>
      <c r="D554" s="273" t="s">
        <v>315</v>
      </c>
      <c r="E554" s="274" t="s">
        <v>1428</v>
      </c>
      <c r="F554" s="275" t="s">
        <v>1429</v>
      </c>
      <c r="G554" s="276" t="s">
        <v>159</v>
      </c>
      <c r="H554" s="277">
        <v>1</v>
      </c>
      <c r="I554" s="278"/>
      <c r="J554" s="279">
        <f>ROUND(I554*H554,2)</f>
        <v>0</v>
      </c>
      <c r="K554" s="275" t="s">
        <v>1</v>
      </c>
      <c r="L554" s="280"/>
      <c r="M554" s="281" t="s">
        <v>1</v>
      </c>
      <c r="N554" s="282" t="s">
        <v>38</v>
      </c>
      <c r="O554" s="92"/>
      <c r="P554" s="220">
        <f>O554*H554</f>
        <v>0</v>
      </c>
      <c r="Q554" s="220">
        <v>0</v>
      </c>
      <c r="R554" s="220">
        <f>Q554*H554</f>
        <v>0</v>
      </c>
      <c r="S554" s="220">
        <v>0</v>
      </c>
      <c r="T554" s="221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2" t="s">
        <v>1218</v>
      </c>
      <c r="AT554" s="222" t="s">
        <v>315</v>
      </c>
      <c r="AU554" s="222" t="s">
        <v>83</v>
      </c>
      <c r="AY554" s="18" t="s">
        <v>148</v>
      </c>
      <c r="BE554" s="223">
        <f>IF(N554="základní",J554,0)</f>
        <v>0</v>
      </c>
      <c r="BF554" s="223">
        <f>IF(N554="snížená",J554,0)</f>
        <v>0</v>
      </c>
      <c r="BG554" s="223">
        <f>IF(N554="zákl. přenesená",J554,0)</f>
        <v>0</v>
      </c>
      <c r="BH554" s="223">
        <f>IF(N554="sníž. přenesená",J554,0)</f>
        <v>0</v>
      </c>
      <c r="BI554" s="223">
        <f>IF(N554="nulová",J554,0)</f>
        <v>0</v>
      </c>
      <c r="BJ554" s="18" t="s">
        <v>81</v>
      </c>
      <c r="BK554" s="223">
        <f>ROUND(I554*H554,2)</f>
        <v>0</v>
      </c>
      <c r="BL554" s="18" t="s">
        <v>1218</v>
      </c>
      <c r="BM554" s="222" t="s">
        <v>1430</v>
      </c>
    </row>
    <row r="555" s="2" customFormat="1" ht="16.5" customHeight="1">
      <c r="A555" s="39"/>
      <c r="B555" s="40"/>
      <c r="C555" s="273" t="s">
        <v>672</v>
      </c>
      <c r="D555" s="273" t="s">
        <v>315</v>
      </c>
      <c r="E555" s="274" t="s">
        <v>1431</v>
      </c>
      <c r="F555" s="275" t="s">
        <v>1432</v>
      </c>
      <c r="G555" s="276" t="s">
        <v>159</v>
      </c>
      <c r="H555" s="277">
        <v>1</v>
      </c>
      <c r="I555" s="278"/>
      <c r="J555" s="279">
        <f>ROUND(I555*H555,2)</f>
        <v>0</v>
      </c>
      <c r="K555" s="275" t="s">
        <v>1</v>
      </c>
      <c r="L555" s="280"/>
      <c r="M555" s="281" t="s">
        <v>1</v>
      </c>
      <c r="N555" s="282" t="s">
        <v>38</v>
      </c>
      <c r="O555" s="92"/>
      <c r="P555" s="220">
        <f>O555*H555</f>
        <v>0</v>
      </c>
      <c r="Q555" s="220">
        <v>0</v>
      </c>
      <c r="R555" s="220">
        <f>Q555*H555</f>
        <v>0</v>
      </c>
      <c r="S555" s="220">
        <v>0</v>
      </c>
      <c r="T555" s="221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2" t="s">
        <v>1218</v>
      </c>
      <c r="AT555" s="222" t="s">
        <v>315</v>
      </c>
      <c r="AU555" s="222" t="s">
        <v>83</v>
      </c>
      <c r="AY555" s="18" t="s">
        <v>148</v>
      </c>
      <c r="BE555" s="223">
        <f>IF(N555="základní",J555,0)</f>
        <v>0</v>
      </c>
      <c r="BF555" s="223">
        <f>IF(N555="snížená",J555,0)</f>
        <v>0</v>
      </c>
      <c r="BG555" s="223">
        <f>IF(N555="zákl. přenesená",J555,0)</f>
        <v>0</v>
      </c>
      <c r="BH555" s="223">
        <f>IF(N555="sníž. přenesená",J555,0)</f>
        <v>0</v>
      </c>
      <c r="BI555" s="223">
        <f>IF(N555="nulová",J555,0)</f>
        <v>0</v>
      </c>
      <c r="BJ555" s="18" t="s">
        <v>81</v>
      </c>
      <c r="BK555" s="223">
        <f>ROUND(I555*H555,2)</f>
        <v>0</v>
      </c>
      <c r="BL555" s="18" t="s">
        <v>1218</v>
      </c>
      <c r="BM555" s="222" t="s">
        <v>1433</v>
      </c>
    </row>
    <row r="556" s="2" customFormat="1" ht="16.5" customHeight="1">
      <c r="A556" s="39"/>
      <c r="B556" s="40"/>
      <c r="C556" s="273" t="s">
        <v>676</v>
      </c>
      <c r="D556" s="273" t="s">
        <v>315</v>
      </c>
      <c r="E556" s="274" t="s">
        <v>1434</v>
      </c>
      <c r="F556" s="275" t="s">
        <v>1435</v>
      </c>
      <c r="G556" s="276" t="s">
        <v>159</v>
      </c>
      <c r="H556" s="277">
        <v>1</v>
      </c>
      <c r="I556" s="278"/>
      <c r="J556" s="279">
        <f>ROUND(I556*H556,2)</f>
        <v>0</v>
      </c>
      <c r="K556" s="275" t="s">
        <v>1</v>
      </c>
      <c r="L556" s="280"/>
      <c r="M556" s="281" t="s">
        <v>1</v>
      </c>
      <c r="N556" s="282" t="s">
        <v>38</v>
      </c>
      <c r="O556" s="92"/>
      <c r="P556" s="220">
        <f>O556*H556</f>
        <v>0</v>
      </c>
      <c r="Q556" s="220">
        <v>0</v>
      </c>
      <c r="R556" s="220">
        <f>Q556*H556</f>
        <v>0</v>
      </c>
      <c r="S556" s="220">
        <v>0</v>
      </c>
      <c r="T556" s="221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2" t="s">
        <v>1218</v>
      </c>
      <c r="AT556" s="222" t="s">
        <v>315</v>
      </c>
      <c r="AU556" s="222" t="s">
        <v>83</v>
      </c>
      <c r="AY556" s="18" t="s">
        <v>148</v>
      </c>
      <c r="BE556" s="223">
        <f>IF(N556="základní",J556,0)</f>
        <v>0</v>
      </c>
      <c r="BF556" s="223">
        <f>IF(N556="snížená",J556,0)</f>
        <v>0</v>
      </c>
      <c r="BG556" s="223">
        <f>IF(N556="zákl. přenesená",J556,0)</f>
        <v>0</v>
      </c>
      <c r="BH556" s="223">
        <f>IF(N556="sníž. přenesená",J556,0)</f>
        <v>0</v>
      </c>
      <c r="BI556" s="223">
        <f>IF(N556="nulová",J556,0)</f>
        <v>0</v>
      </c>
      <c r="BJ556" s="18" t="s">
        <v>81</v>
      </c>
      <c r="BK556" s="223">
        <f>ROUND(I556*H556,2)</f>
        <v>0</v>
      </c>
      <c r="BL556" s="18" t="s">
        <v>1218</v>
      </c>
      <c r="BM556" s="222" t="s">
        <v>1436</v>
      </c>
    </row>
    <row r="557" s="2" customFormat="1" ht="16.5" customHeight="1">
      <c r="A557" s="39"/>
      <c r="B557" s="40"/>
      <c r="C557" s="273" t="s">
        <v>681</v>
      </c>
      <c r="D557" s="273" t="s">
        <v>315</v>
      </c>
      <c r="E557" s="274" t="s">
        <v>1415</v>
      </c>
      <c r="F557" s="275" t="s">
        <v>1416</v>
      </c>
      <c r="G557" s="276" t="s">
        <v>159</v>
      </c>
      <c r="H557" s="277">
        <v>2</v>
      </c>
      <c r="I557" s="278"/>
      <c r="J557" s="279">
        <f>ROUND(I557*H557,2)</f>
        <v>0</v>
      </c>
      <c r="K557" s="275" t="s">
        <v>1</v>
      </c>
      <c r="L557" s="280"/>
      <c r="M557" s="281" t="s">
        <v>1</v>
      </c>
      <c r="N557" s="282" t="s">
        <v>38</v>
      </c>
      <c r="O557" s="92"/>
      <c r="P557" s="220">
        <f>O557*H557</f>
        <v>0</v>
      </c>
      <c r="Q557" s="220">
        <v>0</v>
      </c>
      <c r="R557" s="220">
        <f>Q557*H557</f>
        <v>0</v>
      </c>
      <c r="S557" s="220">
        <v>0</v>
      </c>
      <c r="T557" s="221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2" t="s">
        <v>1218</v>
      </c>
      <c r="AT557" s="222" t="s">
        <v>315</v>
      </c>
      <c r="AU557" s="222" t="s">
        <v>83</v>
      </c>
      <c r="AY557" s="18" t="s">
        <v>148</v>
      </c>
      <c r="BE557" s="223">
        <f>IF(N557="základní",J557,0)</f>
        <v>0</v>
      </c>
      <c r="BF557" s="223">
        <f>IF(N557="snížená",J557,0)</f>
        <v>0</v>
      </c>
      <c r="BG557" s="223">
        <f>IF(N557="zákl. přenesená",J557,0)</f>
        <v>0</v>
      </c>
      <c r="BH557" s="223">
        <f>IF(N557="sníž. přenesená",J557,0)</f>
        <v>0</v>
      </c>
      <c r="BI557" s="223">
        <f>IF(N557="nulová",J557,0)</f>
        <v>0</v>
      </c>
      <c r="BJ557" s="18" t="s">
        <v>81</v>
      </c>
      <c r="BK557" s="223">
        <f>ROUND(I557*H557,2)</f>
        <v>0</v>
      </c>
      <c r="BL557" s="18" t="s">
        <v>1218</v>
      </c>
      <c r="BM557" s="222" t="s">
        <v>1437</v>
      </c>
    </row>
    <row r="558" s="2" customFormat="1" ht="16.5" customHeight="1">
      <c r="A558" s="39"/>
      <c r="B558" s="40"/>
      <c r="C558" s="273" t="s">
        <v>649</v>
      </c>
      <c r="D558" s="273" t="s">
        <v>315</v>
      </c>
      <c r="E558" s="274" t="s">
        <v>1438</v>
      </c>
      <c r="F558" s="275" t="s">
        <v>1439</v>
      </c>
      <c r="G558" s="276" t="s">
        <v>159</v>
      </c>
      <c r="H558" s="277">
        <v>1</v>
      </c>
      <c r="I558" s="278"/>
      <c r="J558" s="279">
        <f>ROUND(I558*H558,2)</f>
        <v>0</v>
      </c>
      <c r="K558" s="275" t="s">
        <v>1</v>
      </c>
      <c r="L558" s="280"/>
      <c r="M558" s="281" t="s">
        <v>1</v>
      </c>
      <c r="N558" s="282" t="s">
        <v>38</v>
      </c>
      <c r="O558" s="92"/>
      <c r="P558" s="220">
        <f>O558*H558</f>
        <v>0</v>
      </c>
      <c r="Q558" s="220">
        <v>0</v>
      </c>
      <c r="R558" s="220">
        <f>Q558*H558</f>
        <v>0</v>
      </c>
      <c r="S558" s="220">
        <v>0</v>
      </c>
      <c r="T558" s="221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2" t="s">
        <v>1218</v>
      </c>
      <c r="AT558" s="222" t="s">
        <v>315</v>
      </c>
      <c r="AU558" s="222" t="s">
        <v>83</v>
      </c>
      <c r="AY558" s="18" t="s">
        <v>148</v>
      </c>
      <c r="BE558" s="223">
        <f>IF(N558="základní",J558,0)</f>
        <v>0</v>
      </c>
      <c r="BF558" s="223">
        <f>IF(N558="snížená",J558,0)</f>
        <v>0</v>
      </c>
      <c r="BG558" s="223">
        <f>IF(N558="zákl. přenesená",J558,0)</f>
        <v>0</v>
      </c>
      <c r="BH558" s="223">
        <f>IF(N558="sníž. přenesená",J558,0)</f>
        <v>0</v>
      </c>
      <c r="BI558" s="223">
        <f>IF(N558="nulová",J558,0)</f>
        <v>0</v>
      </c>
      <c r="BJ558" s="18" t="s">
        <v>81</v>
      </c>
      <c r="BK558" s="223">
        <f>ROUND(I558*H558,2)</f>
        <v>0</v>
      </c>
      <c r="BL558" s="18" t="s">
        <v>1218</v>
      </c>
      <c r="BM558" s="222" t="s">
        <v>1440</v>
      </c>
    </row>
    <row r="559" s="2" customFormat="1" ht="16.5" customHeight="1">
      <c r="A559" s="39"/>
      <c r="B559" s="40"/>
      <c r="C559" s="273" t="s">
        <v>654</v>
      </c>
      <c r="D559" s="273" t="s">
        <v>315</v>
      </c>
      <c r="E559" s="274" t="s">
        <v>1441</v>
      </c>
      <c r="F559" s="275" t="s">
        <v>1442</v>
      </c>
      <c r="G559" s="276" t="s">
        <v>159</v>
      </c>
      <c r="H559" s="277">
        <v>3</v>
      </c>
      <c r="I559" s="278"/>
      <c r="J559" s="279">
        <f>ROUND(I559*H559,2)</f>
        <v>0</v>
      </c>
      <c r="K559" s="275" t="s">
        <v>1</v>
      </c>
      <c r="L559" s="280"/>
      <c r="M559" s="281" t="s">
        <v>1</v>
      </c>
      <c r="N559" s="282" t="s">
        <v>38</v>
      </c>
      <c r="O559" s="92"/>
      <c r="P559" s="220">
        <f>O559*H559</f>
        <v>0</v>
      </c>
      <c r="Q559" s="220">
        <v>0</v>
      </c>
      <c r="R559" s="220">
        <f>Q559*H559</f>
        <v>0</v>
      </c>
      <c r="S559" s="220">
        <v>0</v>
      </c>
      <c r="T559" s="221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2" t="s">
        <v>1218</v>
      </c>
      <c r="AT559" s="222" t="s">
        <v>315</v>
      </c>
      <c r="AU559" s="222" t="s">
        <v>83</v>
      </c>
      <c r="AY559" s="18" t="s">
        <v>148</v>
      </c>
      <c r="BE559" s="223">
        <f>IF(N559="základní",J559,0)</f>
        <v>0</v>
      </c>
      <c r="BF559" s="223">
        <f>IF(N559="snížená",J559,0)</f>
        <v>0</v>
      </c>
      <c r="BG559" s="223">
        <f>IF(N559="zákl. přenesená",J559,0)</f>
        <v>0</v>
      </c>
      <c r="BH559" s="223">
        <f>IF(N559="sníž. přenesená",J559,0)</f>
        <v>0</v>
      </c>
      <c r="BI559" s="223">
        <f>IF(N559="nulová",J559,0)</f>
        <v>0</v>
      </c>
      <c r="BJ559" s="18" t="s">
        <v>81</v>
      </c>
      <c r="BK559" s="223">
        <f>ROUND(I559*H559,2)</f>
        <v>0</v>
      </c>
      <c r="BL559" s="18" t="s">
        <v>1218</v>
      </c>
      <c r="BM559" s="222" t="s">
        <v>1443</v>
      </c>
    </row>
    <row r="560" s="2" customFormat="1" ht="16.5" customHeight="1">
      <c r="A560" s="39"/>
      <c r="B560" s="40"/>
      <c r="C560" s="211" t="s">
        <v>857</v>
      </c>
      <c r="D560" s="211" t="s">
        <v>149</v>
      </c>
      <c r="E560" s="212" t="s">
        <v>1444</v>
      </c>
      <c r="F560" s="213" t="s">
        <v>1445</v>
      </c>
      <c r="G560" s="214" t="s">
        <v>159</v>
      </c>
      <c r="H560" s="215">
        <v>1</v>
      </c>
      <c r="I560" s="216"/>
      <c r="J560" s="217">
        <f>ROUND(I560*H560,2)</f>
        <v>0</v>
      </c>
      <c r="K560" s="213" t="s">
        <v>1019</v>
      </c>
      <c r="L560" s="45"/>
      <c r="M560" s="218" t="s">
        <v>1</v>
      </c>
      <c r="N560" s="219" t="s">
        <v>38</v>
      </c>
      <c r="O560" s="92"/>
      <c r="P560" s="220">
        <f>O560*H560</f>
        <v>0</v>
      </c>
      <c r="Q560" s="220">
        <v>0</v>
      </c>
      <c r="R560" s="220">
        <f>Q560*H560</f>
        <v>0</v>
      </c>
      <c r="S560" s="220">
        <v>0</v>
      </c>
      <c r="T560" s="221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2" t="s">
        <v>572</v>
      </c>
      <c r="AT560" s="222" t="s">
        <v>149</v>
      </c>
      <c r="AU560" s="222" t="s">
        <v>83</v>
      </c>
      <c r="AY560" s="18" t="s">
        <v>148</v>
      </c>
      <c r="BE560" s="223">
        <f>IF(N560="základní",J560,0)</f>
        <v>0</v>
      </c>
      <c r="BF560" s="223">
        <f>IF(N560="snížená",J560,0)</f>
        <v>0</v>
      </c>
      <c r="BG560" s="223">
        <f>IF(N560="zákl. přenesená",J560,0)</f>
        <v>0</v>
      </c>
      <c r="BH560" s="223">
        <f>IF(N560="sníž. přenesená",J560,0)</f>
        <v>0</v>
      </c>
      <c r="BI560" s="223">
        <f>IF(N560="nulová",J560,0)</f>
        <v>0</v>
      </c>
      <c r="BJ560" s="18" t="s">
        <v>81</v>
      </c>
      <c r="BK560" s="223">
        <f>ROUND(I560*H560,2)</f>
        <v>0</v>
      </c>
      <c r="BL560" s="18" t="s">
        <v>572</v>
      </c>
      <c r="BM560" s="222" t="s">
        <v>1446</v>
      </c>
    </row>
    <row r="561" s="2" customFormat="1">
      <c r="A561" s="39"/>
      <c r="B561" s="40"/>
      <c r="C561" s="41"/>
      <c r="D561" s="258" t="s">
        <v>264</v>
      </c>
      <c r="E561" s="41"/>
      <c r="F561" s="259" t="s">
        <v>1447</v>
      </c>
      <c r="G561" s="41"/>
      <c r="H561" s="41"/>
      <c r="I561" s="260"/>
      <c r="J561" s="41"/>
      <c r="K561" s="41"/>
      <c r="L561" s="45"/>
      <c r="M561" s="261"/>
      <c r="N561" s="262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264</v>
      </c>
      <c r="AU561" s="18" t="s">
        <v>83</v>
      </c>
    </row>
    <row r="562" s="2" customFormat="1" ht="16.5" customHeight="1">
      <c r="A562" s="39"/>
      <c r="B562" s="40"/>
      <c r="C562" s="211" t="s">
        <v>666</v>
      </c>
      <c r="D562" s="211" t="s">
        <v>149</v>
      </c>
      <c r="E562" s="212" t="s">
        <v>1448</v>
      </c>
      <c r="F562" s="213" t="s">
        <v>1449</v>
      </c>
      <c r="G562" s="214" t="s">
        <v>159</v>
      </c>
      <c r="H562" s="215">
        <v>31</v>
      </c>
      <c r="I562" s="216"/>
      <c r="J562" s="217">
        <f>ROUND(I562*H562,2)</f>
        <v>0</v>
      </c>
      <c r="K562" s="213" t="s">
        <v>1019</v>
      </c>
      <c r="L562" s="45"/>
      <c r="M562" s="218" t="s">
        <v>1</v>
      </c>
      <c r="N562" s="219" t="s">
        <v>38</v>
      </c>
      <c r="O562" s="92"/>
      <c r="P562" s="220">
        <f>O562*H562</f>
        <v>0</v>
      </c>
      <c r="Q562" s="220">
        <v>0</v>
      </c>
      <c r="R562" s="220">
        <f>Q562*H562</f>
        <v>0</v>
      </c>
      <c r="S562" s="220">
        <v>0</v>
      </c>
      <c r="T562" s="221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2" t="s">
        <v>572</v>
      </c>
      <c r="AT562" s="222" t="s">
        <v>149</v>
      </c>
      <c r="AU562" s="222" t="s">
        <v>83</v>
      </c>
      <c r="AY562" s="18" t="s">
        <v>148</v>
      </c>
      <c r="BE562" s="223">
        <f>IF(N562="základní",J562,0)</f>
        <v>0</v>
      </c>
      <c r="BF562" s="223">
        <f>IF(N562="snížená",J562,0)</f>
        <v>0</v>
      </c>
      <c r="BG562" s="223">
        <f>IF(N562="zákl. přenesená",J562,0)</f>
        <v>0</v>
      </c>
      <c r="BH562" s="223">
        <f>IF(N562="sníž. přenesená",J562,0)</f>
        <v>0</v>
      </c>
      <c r="BI562" s="223">
        <f>IF(N562="nulová",J562,0)</f>
        <v>0</v>
      </c>
      <c r="BJ562" s="18" t="s">
        <v>81</v>
      </c>
      <c r="BK562" s="223">
        <f>ROUND(I562*H562,2)</f>
        <v>0</v>
      </c>
      <c r="BL562" s="18" t="s">
        <v>572</v>
      </c>
      <c r="BM562" s="222" t="s">
        <v>1450</v>
      </c>
    </row>
    <row r="563" s="2" customFormat="1">
      <c r="A563" s="39"/>
      <c r="B563" s="40"/>
      <c r="C563" s="41"/>
      <c r="D563" s="258" t="s">
        <v>264</v>
      </c>
      <c r="E563" s="41"/>
      <c r="F563" s="259" t="s">
        <v>1451</v>
      </c>
      <c r="G563" s="41"/>
      <c r="H563" s="41"/>
      <c r="I563" s="260"/>
      <c r="J563" s="41"/>
      <c r="K563" s="41"/>
      <c r="L563" s="45"/>
      <c r="M563" s="261"/>
      <c r="N563" s="262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264</v>
      </c>
      <c r="AU563" s="18" t="s">
        <v>83</v>
      </c>
    </row>
    <row r="564" s="15" customFormat="1">
      <c r="A564" s="15"/>
      <c r="B564" s="263"/>
      <c r="C564" s="264"/>
      <c r="D564" s="226" t="s">
        <v>168</v>
      </c>
      <c r="E564" s="265" t="s">
        <v>1</v>
      </c>
      <c r="F564" s="266" t="s">
        <v>1452</v>
      </c>
      <c r="G564" s="264"/>
      <c r="H564" s="265" t="s">
        <v>1</v>
      </c>
      <c r="I564" s="267"/>
      <c r="J564" s="264"/>
      <c r="K564" s="264"/>
      <c r="L564" s="268"/>
      <c r="M564" s="269"/>
      <c r="N564" s="270"/>
      <c r="O564" s="270"/>
      <c r="P564" s="270"/>
      <c r="Q564" s="270"/>
      <c r="R564" s="270"/>
      <c r="S564" s="270"/>
      <c r="T564" s="271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72" t="s">
        <v>168</v>
      </c>
      <c r="AU564" s="272" t="s">
        <v>83</v>
      </c>
      <c r="AV564" s="15" t="s">
        <v>81</v>
      </c>
      <c r="AW564" s="15" t="s">
        <v>30</v>
      </c>
      <c r="AX564" s="15" t="s">
        <v>73</v>
      </c>
      <c r="AY564" s="272" t="s">
        <v>148</v>
      </c>
    </row>
    <row r="565" s="12" customFormat="1">
      <c r="A565" s="12"/>
      <c r="B565" s="224"/>
      <c r="C565" s="225"/>
      <c r="D565" s="226" t="s">
        <v>168</v>
      </c>
      <c r="E565" s="227" t="s">
        <v>1</v>
      </c>
      <c r="F565" s="228" t="s">
        <v>396</v>
      </c>
      <c r="G565" s="225"/>
      <c r="H565" s="229">
        <v>31</v>
      </c>
      <c r="I565" s="230"/>
      <c r="J565" s="225"/>
      <c r="K565" s="225"/>
      <c r="L565" s="231"/>
      <c r="M565" s="232"/>
      <c r="N565" s="233"/>
      <c r="O565" s="233"/>
      <c r="P565" s="233"/>
      <c r="Q565" s="233"/>
      <c r="R565" s="233"/>
      <c r="S565" s="233"/>
      <c r="T565" s="234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T565" s="235" t="s">
        <v>168</v>
      </c>
      <c r="AU565" s="235" t="s">
        <v>83</v>
      </c>
      <c r="AV565" s="12" t="s">
        <v>83</v>
      </c>
      <c r="AW565" s="12" t="s">
        <v>30</v>
      </c>
      <c r="AX565" s="12" t="s">
        <v>73</v>
      </c>
      <c r="AY565" s="235" t="s">
        <v>148</v>
      </c>
    </row>
    <row r="566" s="13" customFormat="1">
      <c r="A566" s="13"/>
      <c r="B566" s="236"/>
      <c r="C566" s="237"/>
      <c r="D566" s="226" t="s">
        <v>168</v>
      </c>
      <c r="E566" s="238" t="s">
        <v>1</v>
      </c>
      <c r="F566" s="239" t="s">
        <v>170</v>
      </c>
      <c r="G566" s="237"/>
      <c r="H566" s="240">
        <v>31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6" t="s">
        <v>168</v>
      </c>
      <c r="AU566" s="246" t="s">
        <v>83</v>
      </c>
      <c r="AV566" s="13" t="s">
        <v>153</v>
      </c>
      <c r="AW566" s="13" t="s">
        <v>30</v>
      </c>
      <c r="AX566" s="13" t="s">
        <v>81</v>
      </c>
      <c r="AY566" s="246" t="s">
        <v>148</v>
      </c>
    </row>
    <row r="567" s="2" customFormat="1" ht="16.5" customHeight="1">
      <c r="A567" s="39"/>
      <c r="B567" s="40"/>
      <c r="C567" s="211" t="s">
        <v>870</v>
      </c>
      <c r="D567" s="211" t="s">
        <v>149</v>
      </c>
      <c r="E567" s="212" t="s">
        <v>1453</v>
      </c>
      <c r="F567" s="213" t="s">
        <v>1454</v>
      </c>
      <c r="G567" s="214" t="s">
        <v>549</v>
      </c>
      <c r="H567" s="215">
        <v>1</v>
      </c>
      <c r="I567" s="216"/>
      <c r="J567" s="217">
        <f>ROUND(I567*H567,2)</f>
        <v>0</v>
      </c>
      <c r="K567" s="213" t="s">
        <v>1019</v>
      </c>
      <c r="L567" s="45"/>
      <c r="M567" s="218" t="s">
        <v>1</v>
      </c>
      <c r="N567" s="219" t="s">
        <v>38</v>
      </c>
      <c r="O567" s="92"/>
      <c r="P567" s="220">
        <f>O567*H567</f>
        <v>0</v>
      </c>
      <c r="Q567" s="220">
        <v>0</v>
      </c>
      <c r="R567" s="220">
        <f>Q567*H567</f>
        <v>0</v>
      </c>
      <c r="S567" s="220">
        <v>0</v>
      </c>
      <c r="T567" s="221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2" t="s">
        <v>572</v>
      </c>
      <c r="AT567" s="222" t="s">
        <v>149</v>
      </c>
      <c r="AU567" s="222" t="s">
        <v>83</v>
      </c>
      <c r="AY567" s="18" t="s">
        <v>148</v>
      </c>
      <c r="BE567" s="223">
        <f>IF(N567="základní",J567,0)</f>
        <v>0</v>
      </c>
      <c r="BF567" s="223">
        <f>IF(N567="snížená",J567,0)</f>
        <v>0</v>
      </c>
      <c r="BG567" s="223">
        <f>IF(N567="zákl. přenesená",J567,0)</f>
        <v>0</v>
      </c>
      <c r="BH567" s="223">
        <f>IF(N567="sníž. přenesená",J567,0)</f>
        <v>0</v>
      </c>
      <c r="BI567" s="223">
        <f>IF(N567="nulová",J567,0)</f>
        <v>0</v>
      </c>
      <c r="BJ567" s="18" t="s">
        <v>81</v>
      </c>
      <c r="BK567" s="223">
        <f>ROUND(I567*H567,2)</f>
        <v>0</v>
      </c>
      <c r="BL567" s="18" t="s">
        <v>572</v>
      </c>
      <c r="BM567" s="222" t="s">
        <v>1455</v>
      </c>
    </row>
    <row r="568" s="2" customFormat="1">
      <c r="A568" s="39"/>
      <c r="B568" s="40"/>
      <c r="C568" s="41"/>
      <c r="D568" s="258" t="s">
        <v>264</v>
      </c>
      <c r="E568" s="41"/>
      <c r="F568" s="259" t="s">
        <v>1456</v>
      </c>
      <c r="G568" s="41"/>
      <c r="H568" s="41"/>
      <c r="I568" s="260"/>
      <c r="J568" s="41"/>
      <c r="K568" s="41"/>
      <c r="L568" s="45"/>
      <c r="M568" s="261"/>
      <c r="N568" s="262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264</v>
      </c>
      <c r="AU568" s="18" t="s">
        <v>83</v>
      </c>
    </row>
    <row r="569" s="11" customFormat="1" ht="25.92" customHeight="1">
      <c r="A569" s="11"/>
      <c r="B569" s="197"/>
      <c r="C569" s="198"/>
      <c r="D569" s="199" t="s">
        <v>72</v>
      </c>
      <c r="E569" s="200" t="s">
        <v>1457</v>
      </c>
      <c r="F569" s="200" t="s">
        <v>1458</v>
      </c>
      <c r="G569" s="198"/>
      <c r="H569" s="198"/>
      <c r="I569" s="201"/>
      <c r="J569" s="202">
        <f>BK569</f>
        <v>0</v>
      </c>
      <c r="K569" s="198"/>
      <c r="L569" s="203"/>
      <c r="M569" s="204"/>
      <c r="N569" s="205"/>
      <c r="O569" s="205"/>
      <c r="P569" s="206">
        <f>P570+P654</f>
        <v>0</v>
      </c>
      <c r="Q569" s="205"/>
      <c r="R569" s="206">
        <f>R570+R654</f>
        <v>0.18405169999999999</v>
      </c>
      <c r="S569" s="205"/>
      <c r="T569" s="207">
        <f>T570+T654</f>
        <v>0</v>
      </c>
      <c r="U569" s="11"/>
      <c r="V569" s="11"/>
      <c r="W569" s="11"/>
      <c r="X569" s="11"/>
      <c r="Y569" s="11"/>
      <c r="Z569" s="11"/>
      <c r="AA569" s="11"/>
      <c r="AB569" s="11"/>
      <c r="AC569" s="11"/>
      <c r="AD569" s="11"/>
      <c r="AE569" s="11"/>
      <c r="AR569" s="208" t="s">
        <v>164</v>
      </c>
      <c r="AT569" s="209" t="s">
        <v>72</v>
      </c>
      <c r="AU569" s="209" t="s">
        <v>73</v>
      </c>
      <c r="AY569" s="208" t="s">
        <v>148</v>
      </c>
      <c r="BK569" s="210">
        <f>BK570+BK654</f>
        <v>0</v>
      </c>
    </row>
    <row r="570" s="11" customFormat="1" ht="22.8" customHeight="1">
      <c r="A570" s="11"/>
      <c r="B570" s="197"/>
      <c r="C570" s="198"/>
      <c r="D570" s="199" t="s">
        <v>72</v>
      </c>
      <c r="E570" s="283" t="s">
        <v>1459</v>
      </c>
      <c r="F570" s="283" t="s">
        <v>1458</v>
      </c>
      <c r="G570" s="198"/>
      <c r="H570" s="198"/>
      <c r="I570" s="201"/>
      <c r="J570" s="284">
        <f>BK570</f>
        <v>0</v>
      </c>
      <c r="K570" s="198"/>
      <c r="L570" s="203"/>
      <c r="M570" s="204"/>
      <c r="N570" s="205"/>
      <c r="O570" s="205"/>
      <c r="P570" s="206">
        <f>SUM(P571:P653)</f>
        <v>0</v>
      </c>
      <c r="Q570" s="205"/>
      <c r="R570" s="206">
        <f>SUM(R571:R653)</f>
        <v>0.18405169999999999</v>
      </c>
      <c r="S570" s="205"/>
      <c r="T570" s="207">
        <f>SUM(T571:T653)</f>
        <v>0</v>
      </c>
      <c r="U570" s="11"/>
      <c r="V570" s="11"/>
      <c r="W570" s="11"/>
      <c r="X570" s="11"/>
      <c r="Y570" s="11"/>
      <c r="Z570" s="11"/>
      <c r="AA570" s="11"/>
      <c r="AB570" s="11"/>
      <c r="AC570" s="11"/>
      <c r="AD570" s="11"/>
      <c r="AE570" s="11"/>
      <c r="AR570" s="208" t="s">
        <v>164</v>
      </c>
      <c r="AT570" s="209" t="s">
        <v>72</v>
      </c>
      <c r="AU570" s="209" t="s">
        <v>81</v>
      </c>
      <c r="AY570" s="208" t="s">
        <v>148</v>
      </c>
      <c r="BK570" s="210">
        <f>SUM(BK571:BK653)</f>
        <v>0</v>
      </c>
    </row>
    <row r="571" s="2" customFormat="1" ht="21.75" customHeight="1">
      <c r="A571" s="39"/>
      <c r="B571" s="40"/>
      <c r="C571" s="211" t="s">
        <v>1460</v>
      </c>
      <c r="D571" s="211" t="s">
        <v>149</v>
      </c>
      <c r="E571" s="212" t="s">
        <v>1461</v>
      </c>
      <c r="F571" s="213" t="s">
        <v>1462</v>
      </c>
      <c r="G571" s="214" t="s">
        <v>554</v>
      </c>
      <c r="H571" s="215">
        <v>1</v>
      </c>
      <c r="I571" s="216"/>
      <c r="J571" s="217">
        <f>ROUND(I571*H571,2)</f>
        <v>0</v>
      </c>
      <c r="K571" s="213" t="s">
        <v>1</v>
      </c>
      <c r="L571" s="45"/>
      <c r="M571" s="218" t="s">
        <v>1</v>
      </c>
      <c r="N571" s="219" t="s">
        <v>38</v>
      </c>
      <c r="O571" s="92"/>
      <c r="P571" s="220">
        <f>O571*H571</f>
        <v>0</v>
      </c>
      <c r="Q571" s="220">
        <v>0</v>
      </c>
      <c r="R571" s="220">
        <f>Q571*H571</f>
        <v>0</v>
      </c>
      <c r="S571" s="220">
        <v>0</v>
      </c>
      <c r="T571" s="221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2" t="s">
        <v>1463</v>
      </c>
      <c r="AT571" s="222" t="s">
        <v>149</v>
      </c>
      <c r="AU571" s="222" t="s">
        <v>83</v>
      </c>
      <c r="AY571" s="18" t="s">
        <v>148</v>
      </c>
      <c r="BE571" s="223">
        <f>IF(N571="základní",J571,0)</f>
        <v>0</v>
      </c>
      <c r="BF571" s="223">
        <f>IF(N571="snížená",J571,0)</f>
        <v>0</v>
      </c>
      <c r="BG571" s="223">
        <f>IF(N571="zákl. přenesená",J571,0)</f>
        <v>0</v>
      </c>
      <c r="BH571" s="223">
        <f>IF(N571="sníž. přenesená",J571,0)</f>
        <v>0</v>
      </c>
      <c r="BI571" s="223">
        <f>IF(N571="nulová",J571,0)</f>
        <v>0</v>
      </c>
      <c r="BJ571" s="18" t="s">
        <v>81</v>
      </c>
      <c r="BK571" s="223">
        <f>ROUND(I571*H571,2)</f>
        <v>0</v>
      </c>
      <c r="BL571" s="18" t="s">
        <v>1463</v>
      </c>
      <c r="BM571" s="222" t="s">
        <v>1464</v>
      </c>
    </row>
    <row r="572" s="2" customFormat="1" ht="24.15" customHeight="1">
      <c r="A572" s="39"/>
      <c r="B572" s="40"/>
      <c r="C572" s="211" t="s">
        <v>873</v>
      </c>
      <c r="D572" s="211" t="s">
        <v>149</v>
      </c>
      <c r="E572" s="212" t="s">
        <v>1465</v>
      </c>
      <c r="F572" s="213" t="s">
        <v>1466</v>
      </c>
      <c r="G572" s="214" t="s">
        <v>1467</v>
      </c>
      <c r="H572" s="215">
        <v>80</v>
      </c>
      <c r="I572" s="216"/>
      <c r="J572" s="217">
        <f>ROUND(I572*H572,2)</f>
        <v>0</v>
      </c>
      <c r="K572" s="213" t="s">
        <v>1</v>
      </c>
      <c r="L572" s="45"/>
      <c r="M572" s="218" t="s">
        <v>1</v>
      </c>
      <c r="N572" s="219" t="s">
        <v>38</v>
      </c>
      <c r="O572" s="92"/>
      <c r="P572" s="220">
        <f>O572*H572</f>
        <v>0</v>
      </c>
      <c r="Q572" s="220">
        <v>0</v>
      </c>
      <c r="R572" s="220">
        <f>Q572*H572</f>
        <v>0</v>
      </c>
      <c r="S572" s="220">
        <v>0</v>
      </c>
      <c r="T572" s="221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2" t="s">
        <v>1463</v>
      </c>
      <c r="AT572" s="222" t="s">
        <v>149</v>
      </c>
      <c r="AU572" s="222" t="s">
        <v>83</v>
      </c>
      <c r="AY572" s="18" t="s">
        <v>148</v>
      </c>
      <c r="BE572" s="223">
        <f>IF(N572="základní",J572,0)</f>
        <v>0</v>
      </c>
      <c r="BF572" s="223">
        <f>IF(N572="snížená",J572,0)</f>
        <v>0</v>
      </c>
      <c r="BG572" s="223">
        <f>IF(N572="zákl. přenesená",J572,0)</f>
        <v>0</v>
      </c>
      <c r="BH572" s="223">
        <f>IF(N572="sníž. přenesená",J572,0)</f>
        <v>0</v>
      </c>
      <c r="BI572" s="223">
        <f>IF(N572="nulová",J572,0)</f>
        <v>0</v>
      </c>
      <c r="BJ572" s="18" t="s">
        <v>81</v>
      </c>
      <c r="BK572" s="223">
        <f>ROUND(I572*H572,2)</f>
        <v>0</v>
      </c>
      <c r="BL572" s="18" t="s">
        <v>1463</v>
      </c>
      <c r="BM572" s="222" t="s">
        <v>1468</v>
      </c>
    </row>
    <row r="573" s="15" customFormat="1">
      <c r="A573" s="15"/>
      <c r="B573" s="263"/>
      <c r="C573" s="264"/>
      <c r="D573" s="226" t="s">
        <v>168</v>
      </c>
      <c r="E573" s="265" t="s">
        <v>1</v>
      </c>
      <c r="F573" s="266" t="s">
        <v>1469</v>
      </c>
      <c r="G573" s="264"/>
      <c r="H573" s="265" t="s">
        <v>1</v>
      </c>
      <c r="I573" s="267"/>
      <c r="J573" s="264"/>
      <c r="K573" s="264"/>
      <c r="L573" s="268"/>
      <c r="M573" s="269"/>
      <c r="N573" s="270"/>
      <c r="O573" s="270"/>
      <c r="P573" s="270"/>
      <c r="Q573" s="270"/>
      <c r="R573" s="270"/>
      <c r="S573" s="270"/>
      <c r="T573" s="271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72" t="s">
        <v>168</v>
      </c>
      <c r="AU573" s="272" t="s">
        <v>83</v>
      </c>
      <c r="AV573" s="15" t="s">
        <v>81</v>
      </c>
      <c r="AW573" s="15" t="s">
        <v>30</v>
      </c>
      <c r="AX573" s="15" t="s">
        <v>73</v>
      </c>
      <c r="AY573" s="272" t="s">
        <v>148</v>
      </c>
    </row>
    <row r="574" s="12" customFormat="1">
      <c r="A574" s="12"/>
      <c r="B574" s="224"/>
      <c r="C574" s="225"/>
      <c r="D574" s="226" t="s">
        <v>168</v>
      </c>
      <c r="E574" s="227" t="s">
        <v>1</v>
      </c>
      <c r="F574" s="228" t="s">
        <v>1470</v>
      </c>
      <c r="G574" s="225"/>
      <c r="H574" s="229">
        <v>80</v>
      </c>
      <c r="I574" s="230"/>
      <c r="J574" s="225"/>
      <c r="K574" s="225"/>
      <c r="L574" s="231"/>
      <c r="M574" s="232"/>
      <c r="N574" s="233"/>
      <c r="O574" s="233"/>
      <c r="P574" s="233"/>
      <c r="Q574" s="233"/>
      <c r="R574" s="233"/>
      <c r="S574" s="233"/>
      <c r="T574" s="234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T574" s="235" t="s">
        <v>168</v>
      </c>
      <c r="AU574" s="235" t="s">
        <v>83</v>
      </c>
      <c r="AV574" s="12" t="s">
        <v>83</v>
      </c>
      <c r="AW574" s="12" t="s">
        <v>30</v>
      </c>
      <c r="AX574" s="12" t="s">
        <v>81</v>
      </c>
      <c r="AY574" s="235" t="s">
        <v>148</v>
      </c>
    </row>
    <row r="575" s="2" customFormat="1" ht="16.5" customHeight="1">
      <c r="A575" s="39"/>
      <c r="B575" s="40"/>
      <c r="C575" s="211" t="s">
        <v>844</v>
      </c>
      <c r="D575" s="211" t="s">
        <v>149</v>
      </c>
      <c r="E575" s="212" t="s">
        <v>1471</v>
      </c>
      <c r="F575" s="213" t="s">
        <v>1472</v>
      </c>
      <c r="G575" s="214" t="s">
        <v>1467</v>
      </c>
      <c r="H575" s="215">
        <v>8</v>
      </c>
      <c r="I575" s="216"/>
      <c r="J575" s="217">
        <f>ROUND(I575*H575,2)</f>
        <v>0</v>
      </c>
      <c r="K575" s="213" t="s">
        <v>1</v>
      </c>
      <c r="L575" s="45"/>
      <c r="M575" s="218" t="s">
        <v>1</v>
      </c>
      <c r="N575" s="219" t="s">
        <v>38</v>
      </c>
      <c r="O575" s="92"/>
      <c r="P575" s="220">
        <f>O575*H575</f>
        <v>0</v>
      </c>
      <c r="Q575" s="220">
        <v>0</v>
      </c>
      <c r="R575" s="220">
        <f>Q575*H575</f>
        <v>0</v>
      </c>
      <c r="S575" s="220">
        <v>0</v>
      </c>
      <c r="T575" s="221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2" t="s">
        <v>1463</v>
      </c>
      <c r="AT575" s="222" t="s">
        <v>149</v>
      </c>
      <c r="AU575" s="222" t="s">
        <v>83</v>
      </c>
      <c r="AY575" s="18" t="s">
        <v>148</v>
      </c>
      <c r="BE575" s="223">
        <f>IF(N575="základní",J575,0)</f>
        <v>0</v>
      </c>
      <c r="BF575" s="223">
        <f>IF(N575="snížená",J575,0)</f>
        <v>0</v>
      </c>
      <c r="BG575" s="223">
        <f>IF(N575="zákl. přenesená",J575,0)</f>
        <v>0</v>
      </c>
      <c r="BH575" s="223">
        <f>IF(N575="sníž. přenesená",J575,0)</f>
        <v>0</v>
      </c>
      <c r="BI575" s="223">
        <f>IF(N575="nulová",J575,0)</f>
        <v>0</v>
      </c>
      <c r="BJ575" s="18" t="s">
        <v>81</v>
      </c>
      <c r="BK575" s="223">
        <f>ROUND(I575*H575,2)</f>
        <v>0</v>
      </c>
      <c r="BL575" s="18" t="s">
        <v>1463</v>
      </c>
      <c r="BM575" s="222" t="s">
        <v>1473</v>
      </c>
    </row>
    <row r="576" s="2" customFormat="1" ht="24.15" customHeight="1">
      <c r="A576" s="39"/>
      <c r="B576" s="40"/>
      <c r="C576" s="211" t="s">
        <v>877</v>
      </c>
      <c r="D576" s="211" t="s">
        <v>149</v>
      </c>
      <c r="E576" s="212" t="s">
        <v>1474</v>
      </c>
      <c r="F576" s="213" t="s">
        <v>1475</v>
      </c>
      <c r="G576" s="214" t="s">
        <v>159</v>
      </c>
      <c r="H576" s="215">
        <v>1</v>
      </c>
      <c r="I576" s="216"/>
      <c r="J576" s="217">
        <f>ROUND(I576*H576,2)</f>
        <v>0</v>
      </c>
      <c r="K576" s="213" t="s">
        <v>1019</v>
      </c>
      <c r="L576" s="45"/>
      <c r="M576" s="218" t="s">
        <v>1</v>
      </c>
      <c r="N576" s="219" t="s">
        <v>38</v>
      </c>
      <c r="O576" s="92"/>
      <c r="P576" s="220">
        <f>O576*H576</f>
        <v>0</v>
      </c>
      <c r="Q576" s="220">
        <v>0</v>
      </c>
      <c r="R576" s="220">
        <f>Q576*H576</f>
        <v>0</v>
      </c>
      <c r="S576" s="220">
        <v>0</v>
      </c>
      <c r="T576" s="221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2" t="s">
        <v>1463</v>
      </c>
      <c r="AT576" s="222" t="s">
        <v>149</v>
      </c>
      <c r="AU576" s="222" t="s">
        <v>83</v>
      </c>
      <c r="AY576" s="18" t="s">
        <v>148</v>
      </c>
      <c r="BE576" s="223">
        <f>IF(N576="základní",J576,0)</f>
        <v>0</v>
      </c>
      <c r="BF576" s="223">
        <f>IF(N576="snížená",J576,0)</f>
        <v>0</v>
      </c>
      <c r="BG576" s="223">
        <f>IF(N576="zákl. přenesená",J576,0)</f>
        <v>0</v>
      </c>
      <c r="BH576" s="223">
        <f>IF(N576="sníž. přenesená",J576,0)</f>
        <v>0</v>
      </c>
      <c r="BI576" s="223">
        <f>IF(N576="nulová",J576,0)</f>
        <v>0</v>
      </c>
      <c r="BJ576" s="18" t="s">
        <v>81</v>
      </c>
      <c r="BK576" s="223">
        <f>ROUND(I576*H576,2)</f>
        <v>0</v>
      </c>
      <c r="BL576" s="18" t="s">
        <v>1463</v>
      </c>
      <c r="BM576" s="222" t="s">
        <v>1476</v>
      </c>
    </row>
    <row r="577" s="2" customFormat="1">
      <c r="A577" s="39"/>
      <c r="B577" s="40"/>
      <c r="C577" s="41"/>
      <c r="D577" s="258" t="s">
        <v>264</v>
      </c>
      <c r="E577" s="41"/>
      <c r="F577" s="259" t="s">
        <v>1477</v>
      </c>
      <c r="G577" s="41"/>
      <c r="H577" s="41"/>
      <c r="I577" s="260"/>
      <c r="J577" s="41"/>
      <c r="K577" s="41"/>
      <c r="L577" s="45"/>
      <c r="M577" s="261"/>
      <c r="N577" s="262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264</v>
      </c>
      <c r="AU577" s="18" t="s">
        <v>83</v>
      </c>
    </row>
    <row r="578" s="2" customFormat="1" ht="16.5" customHeight="1">
      <c r="A578" s="39"/>
      <c r="B578" s="40"/>
      <c r="C578" s="211" t="s">
        <v>1478</v>
      </c>
      <c r="D578" s="211" t="s">
        <v>149</v>
      </c>
      <c r="E578" s="212" t="s">
        <v>1479</v>
      </c>
      <c r="F578" s="213" t="s">
        <v>1480</v>
      </c>
      <c r="G578" s="214" t="s">
        <v>159</v>
      </c>
      <c r="H578" s="215">
        <v>1</v>
      </c>
      <c r="I578" s="216"/>
      <c r="J578" s="217">
        <f>ROUND(I578*H578,2)</f>
        <v>0</v>
      </c>
      <c r="K578" s="213" t="s">
        <v>1019</v>
      </c>
      <c r="L578" s="45"/>
      <c r="M578" s="218" t="s">
        <v>1</v>
      </c>
      <c r="N578" s="219" t="s">
        <v>38</v>
      </c>
      <c r="O578" s="92"/>
      <c r="P578" s="220">
        <f>O578*H578</f>
        <v>0</v>
      </c>
      <c r="Q578" s="220">
        <v>0</v>
      </c>
      <c r="R578" s="220">
        <f>Q578*H578</f>
        <v>0</v>
      </c>
      <c r="S578" s="220">
        <v>0</v>
      </c>
      <c r="T578" s="22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22" t="s">
        <v>1463</v>
      </c>
      <c r="AT578" s="222" t="s">
        <v>149</v>
      </c>
      <c r="AU578" s="222" t="s">
        <v>83</v>
      </c>
      <c r="AY578" s="18" t="s">
        <v>148</v>
      </c>
      <c r="BE578" s="223">
        <f>IF(N578="základní",J578,0)</f>
        <v>0</v>
      </c>
      <c r="BF578" s="223">
        <f>IF(N578="snížená",J578,0)</f>
        <v>0</v>
      </c>
      <c r="BG578" s="223">
        <f>IF(N578="zákl. přenesená",J578,0)</f>
        <v>0</v>
      </c>
      <c r="BH578" s="223">
        <f>IF(N578="sníž. přenesená",J578,0)</f>
        <v>0</v>
      </c>
      <c r="BI578" s="223">
        <f>IF(N578="nulová",J578,0)</f>
        <v>0</v>
      </c>
      <c r="BJ578" s="18" t="s">
        <v>81</v>
      </c>
      <c r="BK578" s="223">
        <f>ROUND(I578*H578,2)</f>
        <v>0</v>
      </c>
      <c r="BL578" s="18" t="s">
        <v>1463</v>
      </c>
      <c r="BM578" s="222" t="s">
        <v>1481</v>
      </c>
    </row>
    <row r="579" s="2" customFormat="1">
      <c r="A579" s="39"/>
      <c r="B579" s="40"/>
      <c r="C579" s="41"/>
      <c r="D579" s="258" t="s">
        <v>264</v>
      </c>
      <c r="E579" s="41"/>
      <c r="F579" s="259" t="s">
        <v>1482</v>
      </c>
      <c r="G579" s="41"/>
      <c r="H579" s="41"/>
      <c r="I579" s="260"/>
      <c r="J579" s="41"/>
      <c r="K579" s="41"/>
      <c r="L579" s="45"/>
      <c r="M579" s="261"/>
      <c r="N579" s="262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264</v>
      </c>
      <c r="AU579" s="18" t="s">
        <v>83</v>
      </c>
    </row>
    <row r="580" s="15" customFormat="1">
      <c r="A580" s="15"/>
      <c r="B580" s="263"/>
      <c r="C580" s="264"/>
      <c r="D580" s="226" t="s">
        <v>168</v>
      </c>
      <c r="E580" s="265" t="s">
        <v>1</v>
      </c>
      <c r="F580" s="266" t="s">
        <v>1483</v>
      </c>
      <c r="G580" s="264"/>
      <c r="H580" s="265" t="s">
        <v>1</v>
      </c>
      <c r="I580" s="267"/>
      <c r="J580" s="264"/>
      <c r="K580" s="264"/>
      <c r="L580" s="268"/>
      <c r="M580" s="269"/>
      <c r="N580" s="270"/>
      <c r="O580" s="270"/>
      <c r="P580" s="270"/>
      <c r="Q580" s="270"/>
      <c r="R580" s="270"/>
      <c r="S580" s="270"/>
      <c r="T580" s="271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72" t="s">
        <v>168</v>
      </c>
      <c r="AU580" s="272" t="s">
        <v>83</v>
      </c>
      <c r="AV580" s="15" t="s">
        <v>81</v>
      </c>
      <c r="AW580" s="15" t="s">
        <v>30</v>
      </c>
      <c r="AX580" s="15" t="s">
        <v>73</v>
      </c>
      <c r="AY580" s="272" t="s">
        <v>148</v>
      </c>
    </row>
    <row r="581" s="12" customFormat="1">
      <c r="A581" s="12"/>
      <c r="B581" s="224"/>
      <c r="C581" s="225"/>
      <c r="D581" s="226" t="s">
        <v>168</v>
      </c>
      <c r="E581" s="227" t="s">
        <v>1</v>
      </c>
      <c r="F581" s="228" t="s">
        <v>81</v>
      </c>
      <c r="G581" s="225"/>
      <c r="H581" s="229">
        <v>1</v>
      </c>
      <c r="I581" s="230"/>
      <c r="J581" s="225"/>
      <c r="K581" s="225"/>
      <c r="L581" s="231"/>
      <c r="M581" s="232"/>
      <c r="N581" s="233"/>
      <c r="O581" s="233"/>
      <c r="P581" s="233"/>
      <c r="Q581" s="233"/>
      <c r="R581" s="233"/>
      <c r="S581" s="233"/>
      <c r="T581" s="234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T581" s="235" t="s">
        <v>168</v>
      </c>
      <c r="AU581" s="235" t="s">
        <v>83</v>
      </c>
      <c r="AV581" s="12" t="s">
        <v>83</v>
      </c>
      <c r="AW581" s="12" t="s">
        <v>30</v>
      </c>
      <c r="AX581" s="12" t="s">
        <v>81</v>
      </c>
      <c r="AY581" s="235" t="s">
        <v>148</v>
      </c>
    </row>
    <row r="582" s="2" customFormat="1" ht="16.5" customHeight="1">
      <c r="A582" s="39"/>
      <c r="B582" s="40"/>
      <c r="C582" s="211" t="s">
        <v>886</v>
      </c>
      <c r="D582" s="211" t="s">
        <v>149</v>
      </c>
      <c r="E582" s="212" t="s">
        <v>1484</v>
      </c>
      <c r="F582" s="213" t="s">
        <v>1485</v>
      </c>
      <c r="G582" s="214" t="s">
        <v>159</v>
      </c>
      <c r="H582" s="215">
        <v>30</v>
      </c>
      <c r="I582" s="216"/>
      <c r="J582" s="217">
        <f>ROUND(I582*H582,2)</f>
        <v>0</v>
      </c>
      <c r="K582" s="213" t="s">
        <v>1019</v>
      </c>
      <c r="L582" s="45"/>
      <c r="M582" s="218" t="s">
        <v>1</v>
      </c>
      <c r="N582" s="219" t="s">
        <v>38</v>
      </c>
      <c r="O582" s="92"/>
      <c r="P582" s="220">
        <f>O582*H582</f>
        <v>0</v>
      </c>
      <c r="Q582" s="220">
        <v>0</v>
      </c>
      <c r="R582" s="220">
        <f>Q582*H582</f>
        <v>0</v>
      </c>
      <c r="S582" s="220">
        <v>0</v>
      </c>
      <c r="T582" s="221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2" t="s">
        <v>1463</v>
      </c>
      <c r="AT582" s="222" t="s">
        <v>149</v>
      </c>
      <c r="AU582" s="222" t="s">
        <v>83</v>
      </c>
      <c r="AY582" s="18" t="s">
        <v>148</v>
      </c>
      <c r="BE582" s="223">
        <f>IF(N582="základní",J582,0)</f>
        <v>0</v>
      </c>
      <c r="BF582" s="223">
        <f>IF(N582="snížená",J582,0)</f>
        <v>0</v>
      </c>
      <c r="BG582" s="223">
        <f>IF(N582="zákl. přenesená",J582,0)</f>
        <v>0</v>
      </c>
      <c r="BH582" s="223">
        <f>IF(N582="sníž. přenesená",J582,0)</f>
        <v>0</v>
      </c>
      <c r="BI582" s="223">
        <f>IF(N582="nulová",J582,0)</f>
        <v>0</v>
      </c>
      <c r="BJ582" s="18" t="s">
        <v>81</v>
      </c>
      <c r="BK582" s="223">
        <f>ROUND(I582*H582,2)</f>
        <v>0</v>
      </c>
      <c r="BL582" s="18" t="s">
        <v>1463</v>
      </c>
      <c r="BM582" s="222" t="s">
        <v>1486</v>
      </c>
    </row>
    <row r="583" s="2" customFormat="1">
      <c r="A583" s="39"/>
      <c r="B583" s="40"/>
      <c r="C583" s="41"/>
      <c r="D583" s="258" t="s">
        <v>264</v>
      </c>
      <c r="E583" s="41"/>
      <c r="F583" s="259" t="s">
        <v>1487</v>
      </c>
      <c r="G583" s="41"/>
      <c r="H583" s="41"/>
      <c r="I583" s="260"/>
      <c r="J583" s="41"/>
      <c r="K583" s="41"/>
      <c r="L583" s="45"/>
      <c r="M583" s="261"/>
      <c r="N583" s="262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264</v>
      </c>
      <c r="AU583" s="18" t="s">
        <v>83</v>
      </c>
    </row>
    <row r="584" s="15" customFormat="1">
      <c r="A584" s="15"/>
      <c r="B584" s="263"/>
      <c r="C584" s="264"/>
      <c r="D584" s="226" t="s">
        <v>168</v>
      </c>
      <c r="E584" s="265" t="s">
        <v>1</v>
      </c>
      <c r="F584" s="266" t="s">
        <v>1488</v>
      </c>
      <c r="G584" s="264"/>
      <c r="H584" s="265" t="s">
        <v>1</v>
      </c>
      <c r="I584" s="267"/>
      <c r="J584" s="264"/>
      <c r="K584" s="264"/>
      <c r="L584" s="268"/>
      <c r="M584" s="269"/>
      <c r="N584" s="270"/>
      <c r="O584" s="270"/>
      <c r="P584" s="270"/>
      <c r="Q584" s="270"/>
      <c r="R584" s="270"/>
      <c r="S584" s="270"/>
      <c r="T584" s="271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72" t="s">
        <v>168</v>
      </c>
      <c r="AU584" s="272" t="s">
        <v>83</v>
      </c>
      <c r="AV584" s="15" t="s">
        <v>81</v>
      </c>
      <c r="AW584" s="15" t="s">
        <v>30</v>
      </c>
      <c r="AX584" s="15" t="s">
        <v>73</v>
      </c>
      <c r="AY584" s="272" t="s">
        <v>148</v>
      </c>
    </row>
    <row r="585" s="12" customFormat="1">
      <c r="A585" s="12"/>
      <c r="B585" s="224"/>
      <c r="C585" s="225"/>
      <c r="D585" s="226" t="s">
        <v>168</v>
      </c>
      <c r="E585" s="227" t="s">
        <v>1</v>
      </c>
      <c r="F585" s="228" t="s">
        <v>220</v>
      </c>
      <c r="G585" s="225"/>
      <c r="H585" s="229">
        <v>30</v>
      </c>
      <c r="I585" s="230"/>
      <c r="J585" s="225"/>
      <c r="K585" s="225"/>
      <c r="L585" s="231"/>
      <c r="M585" s="232"/>
      <c r="N585" s="233"/>
      <c r="O585" s="233"/>
      <c r="P585" s="233"/>
      <c r="Q585" s="233"/>
      <c r="R585" s="233"/>
      <c r="S585" s="233"/>
      <c r="T585" s="234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T585" s="235" t="s">
        <v>168</v>
      </c>
      <c r="AU585" s="235" t="s">
        <v>83</v>
      </c>
      <c r="AV585" s="12" t="s">
        <v>83</v>
      </c>
      <c r="AW585" s="12" t="s">
        <v>30</v>
      </c>
      <c r="AX585" s="12" t="s">
        <v>73</v>
      </c>
      <c r="AY585" s="235" t="s">
        <v>148</v>
      </c>
    </row>
    <row r="586" s="13" customFormat="1">
      <c r="A586" s="13"/>
      <c r="B586" s="236"/>
      <c r="C586" s="237"/>
      <c r="D586" s="226" t="s">
        <v>168</v>
      </c>
      <c r="E586" s="238" t="s">
        <v>1</v>
      </c>
      <c r="F586" s="239" t="s">
        <v>170</v>
      </c>
      <c r="G586" s="237"/>
      <c r="H586" s="240">
        <v>30</v>
      </c>
      <c r="I586" s="241"/>
      <c r="J586" s="237"/>
      <c r="K586" s="237"/>
      <c r="L586" s="242"/>
      <c r="M586" s="243"/>
      <c r="N586" s="244"/>
      <c r="O586" s="244"/>
      <c r="P586" s="244"/>
      <c r="Q586" s="244"/>
      <c r="R586" s="244"/>
      <c r="S586" s="244"/>
      <c r="T586" s="24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6" t="s">
        <v>168</v>
      </c>
      <c r="AU586" s="246" t="s">
        <v>83</v>
      </c>
      <c r="AV586" s="13" t="s">
        <v>153</v>
      </c>
      <c r="AW586" s="13" t="s">
        <v>30</v>
      </c>
      <c r="AX586" s="13" t="s">
        <v>81</v>
      </c>
      <c r="AY586" s="246" t="s">
        <v>148</v>
      </c>
    </row>
    <row r="587" s="2" customFormat="1" ht="37.8" customHeight="1">
      <c r="A587" s="39"/>
      <c r="B587" s="40"/>
      <c r="C587" s="211" t="s">
        <v>1489</v>
      </c>
      <c r="D587" s="211" t="s">
        <v>149</v>
      </c>
      <c r="E587" s="212" t="s">
        <v>1490</v>
      </c>
      <c r="F587" s="213" t="s">
        <v>1491</v>
      </c>
      <c r="G587" s="214" t="s">
        <v>159</v>
      </c>
      <c r="H587" s="215">
        <v>1</v>
      </c>
      <c r="I587" s="216"/>
      <c r="J587" s="217">
        <f>ROUND(I587*H587,2)</f>
        <v>0</v>
      </c>
      <c r="K587" s="213" t="s">
        <v>1019</v>
      </c>
      <c r="L587" s="45"/>
      <c r="M587" s="218" t="s">
        <v>1</v>
      </c>
      <c r="N587" s="219" t="s">
        <v>38</v>
      </c>
      <c r="O587" s="92"/>
      <c r="P587" s="220">
        <f>O587*H587</f>
        <v>0</v>
      </c>
      <c r="Q587" s="220">
        <v>0</v>
      </c>
      <c r="R587" s="220">
        <f>Q587*H587</f>
        <v>0</v>
      </c>
      <c r="S587" s="220">
        <v>0</v>
      </c>
      <c r="T587" s="221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2" t="s">
        <v>1463</v>
      </c>
      <c r="AT587" s="222" t="s">
        <v>149</v>
      </c>
      <c r="AU587" s="222" t="s">
        <v>83</v>
      </c>
      <c r="AY587" s="18" t="s">
        <v>148</v>
      </c>
      <c r="BE587" s="223">
        <f>IF(N587="základní",J587,0)</f>
        <v>0</v>
      </c>
      <c r="BF587" s="223">
        <f>IF(N587="snížená",J587,0)</f>
        <v>0</v>
      </c>
      <c r="BG587" s="223">
        <f>IF(N587="zákl. přenesená",J587,0)</f>
        <v>0</v>
      </c>
      <c r="BH587" s="223">
        <f>IF(N587="sníž. přenesená",J587,0)</f>
        <v>0</v>
      </c>
      <c r="BI587" s="223">
        <f>IF(N587="nulová",J587,0)</f>
        <v>0</v>
      </c>
      <c r="BJ587" s="18" t="s">
        <v>81</v>
      </c>
      <c r="BK587" s="223">
        <f>ROUND(I587*H587,2)</f>
        <v>0</v>
      </c>
      <c r="BL587" s="18" t="s">
        <v>1463</v>
      </c>
      <c r="BM587" s="222" t="s">
        <v>1492</v>
      </c>
    </row>
    <row r="588" s="2" customFormat="1">
      <c r="A588" s="39"/>
      <c r="B588" s="40"/>
      <c r="C588" s="41"/>
      <c r="D588" s="258" t="s">
        <v>264</v>
      </c>
      <c r="E588" s="41"/>
      <c r="F588" s="259" t="s">
        <v>1493</v>
      </c>
      <c r="G588" s="41"/>
      <c r="H588" s="41"/>
      <c r="I588" s="260"/>
      <c r="J588" s="41"/>
      <c r="K588" s="41"/>
      <c r="L588" s="45"/>
      <c r="M588" s="261"/>
      <c r="N588" s="262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264</v>
      </c>
      <c r="AU588" s="18" t="s">
        <v>83</v>
      </c>
    </row>
    <row r="589" s="2" customFormat="1" ht="16.5" customHeight="1">
      <c r="A589" s="39"/>
      <c r="B589" s="40"/>
      <c r="C589" s="211" t="s">
        <v>890</v>
      </c>
      <c r="D589" s="211" t="s">
        <v>149</v>
      </c>
      <c r="E589" s="212" t="s">
        <v>1494</v>
      </c>
      <c r="F589" s="213" t="s">
        <v>1495</v>
      </c>
      <c r="G589" s="214" t="s">
        <v>554</v>
      </c>
      <c r="H589" s="215">
        <v>1</v>
      </c>
      <c r="I589" s="216"/>
      <c r="J589" s="217">
        <f>ROUND(I589*H589,2)</f>
        <v>0</v>
      </c>
      <c r="K589" s="213" t="s">
        <v>1019</v>
      </c>
      <c r="L589" s="45"/>
      <c r="M589" s="218" t="s">
        <v>1</v>
      </c>
      <c r="N589" s="219" t="s">
        <v>38</v>
      </c>
      <c r="O589" s="92"/>
      <c r="P589" s="220">
        <f>O589*H589</f>
        <v>0</v>
      </c>
      <c r="Q589" s="220">
        <v>0</v>
      </c>
      <c r="R589" s="220">
        <f>Q589*H589</f>
        <v>0</v>
      </c>
      <c r="S589" s="220">
        <v>0</v>
      </c>
      <c r="T589" s="221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22" t="s">
        <v>1463</v>
      </c>
      <c r="AT589" s="222" t="s">
        <v>149</v>
      </c>
      <c r="AU589" s="222" t="s">
        <v>83</v>
      </c>
      <c r="AY589" s="18" t="s">
        <v>148</v>
      </c>
      <c r="BE589" s="223">
        <f>IF(N589="základní",J589,0)</f>
        <v>0</v>
      </c>
      <c r="BF589" s="223">
        <f>IF(N589="snížená",J589,0)</f>
        <v>0</v>
      </c>
      <c r="BG589" s="223">
        <f>IF(N589="zákl. přenesená",J589,0)</f>
        <v>0</v>
      </c>
      <c r="BH589" s="223">
        <f>IF(N589="sníž. přenesená",J589,0)</f>
        <v>0</v>
      </c>
      <c r="BI589" s="223">
        <f>IF(N589="nulová",J589,0)</f>
        <v>0</v>
      </c>
      <c r="BJ589" s="18" t="s">
        <v>81</v>
      </c>
      <c r="BK589" s="223">
        <f>ROUND(I589*H589,2)</f>
        <v>0</v>
      </c>
      <c r="BL589" s="18" t="s">
        <v>1463</v>
      </c>
      <c r="BM589" s="222" t="s">
        <v>1496</v>
      </c>
    </row>
    <row r="590" s="2" customFormat="1">
      <c r="A590" s="39"/>
      <c r="B590" s="40"/>
      <c r="C590" s="41"/>
      <c r="D590" s="258" t="s">
        <v>264</v>
      </c>
      <c r="E590" s="41"/>
      <c r="F590" s="259" t="s">
        <v>1497</v>
      </c>
      <c r="G590" s="41"/>
      <c r="H590" s="41"/>
      <c r="I590" s="260"/>
      <c r="J590" s="41"/>
      <c r="K590" s="41"/>
      <c r="L590" s="45"/>
      <c r="M590" s="261"/>
      <c r="N590" s="262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264</v>
      </c>
      <c r="AU590" s="18" t="s">
        <v>83</v>
      </c>
    </row>
    <row r="591" s="2" customFormat="1" ht="16.5" customHeight="1">
      <c r="A591" s="39"/>
      <c r="B591" s="40"/>
      <c r="C591" s="211" t="s">
        <v>1498</v>
      </c>
      <c r="D591" s="211" t="s">
        <v>149</v>
      </c>
      <c r="E591" s="212" t="s">
        <v>1499</v>
      </c>
      <c r="F591" s="213" t="s">
        <v>1500</v>
      </c>
      <c r="G591" s="214" t="s">
        <v>1501</v>
      </c>
      <c r="H591" s="215">
        <v>1</v>
      </c>
      <c r="I591" s="216"/>
      <c r="J591" s="217">
        <f>ROUND(I591*H591,2)</f>
        <v>0</v>
      </c>
      <c r="K591" s="213" t="s">
        <v>1019</v>
      </c>
      <c r="L591" s="45"/>
      <c r="M591" s="218" t="s">
        <v>1</v>
      </c>
      <c r="N591" s="219" t="s">
        <v>38</v>
      </c>
      <c r="O591" s="92"/>
      <c r="P591" s="220">
        <f>O591*H591</f>
        <v>0</v>
      </c>
      <c r="Q591" s="220">
        <v>0</v>
      </c>
      <c r="R591" s="220">
        <f>Q591*H591</f>
        <v>0</v>
      </c>
      <c r="S591" s="220">
        <v>0</v>
      </c>
      <c r="T591" s="221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22" t="s">
        <v>1463</v>
      </c>
      <c r="AT591" s="222" t="s">
        <v>149</v>
      </c>
      <c r="AU591" s="222" t="s">
        <v>83</v>
      </c>
      <c r="AY591" s="18" t="s">
        <v>148</v>
      </c>
      <c r="BE591" s="223">
        <f>IF(N591="základní",J591,0)</f>
        <v>0</v>
      </c>
      <c r="BF591" s="223">
        <f>IF(N591="snížená",J591,0)</f>
        <v>0</v>
      </c>
      <c r="BG591" s="223">
        <f>IF(N591="zákl. přenesená",J591,0)</f>
        <v>0</v>
      </c>
      <c r="BH591" s="223">
        <f>IF(N591="sníž. přenesená",J591,0)</f>
        <v>0</v>
      </c>
      <c r="BI591" s="223">
        <f>IF(N591="nulová",J591,0)</f>
        <v>0</v>
      </c>
      <c r="BJ591" s="18" t="s">
        <v>81</v>
      </c>
      <c r="BK591" s="223">
        <f>ROUND(I591*H591,2)</f>
        <v>0</v>
      </c>
      <c r="BL591" s="18" t="s">
        <v>1463</v>
      </c>
      <c r="BM591" s="222" t="s">
        <v>1502</v>
      </c>
    </row>
    <row r="592" s="2" customFormat="1">
      <c r="A592" s="39"/>
      <c r="B592" s="40"/>
      <c r="C592" s="41"/>
      <c r="D592" s="258" t="s">
        <v>264</v>
      </c>
      <c r="E592" s="41"/>
      <c r="F592" s="259" t="s">
        <v>1503</v>
      </c>
      <c r="G592" s="41"/>
      <c r="H592" s="41"/>
      <c r="I592" s="260"/>
      <c r="J592" s="41"/>
      <c r="K592" s="41"/>
      <c r="L592" s="45"/>
      <c r="M592" s="261"/>
      <c r="N592" s="262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264</v>
      </c>
      <c r="AU592" s="18" t="s">
        <v>83</v>
      </c>
    </row>
    <row r="593" s="2" customFormat="1" ht="16.5" customHeight="1">
      <c r="A593" s="39"/>
      <c r="B593" s="40"/>
      <c r="C593" s="211" t="s">
        <v>893</v>
      </c>
      <c r="D593" s="211" t="s">
        <v>149</v>
      </c>
      <c r="E593" s="212" t="s">
        <v>1504</v>
      </c>
      <c r="F593" s="213" t="s">
        <v>1505</v>
      </c>
      <c r="G593" s="214" t="s">
        <v>1501</v>
      </c>
      <c r="H593" s="215">
        <v>1</v>
      </c>
      <c r="I593" s="216"/>
      <c r="J593" s="217">
        <f>ROUND(I593*H593,2)</f>
        <v>0</v>
      </c>
      <c r="K593" s="213" t="s">
        <v>1019</v>
      </c>
      <c r="L593" s="45"/>
      <c r="M593" s="218" t="s">
        <v>1</v>
      </c>
      <c r="N593" s="219" t="s">
        <v>38</v>
      </c>
      <c r="O593" s="92"/>
      <c r="P593" s="220">
        <f>O593*H593</f>
        <v>0</v>
      </c>
      <c r="Q593" s="220">
        <v>0</v>
      </c>
      <c r="R593" s="220">
        <f>Q593*H593</f>
        <v>0</v>
      </c>
      <c r="S593" s="220">
        <v>0</v>
      </c>
      <c r="T593" s="221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2" t="s">
        <v>1463</v>
      </c>
      <c r="AT593" s="222" t="s">
        <v>149</v>
      </c>
      <c r="AU593" s="222" t="s">
        <v>83</v>
      </c>
      <c r="AY593" s="18" t="s">
        <v>148</v>
      </c>
      <c r="BE593" s="223">
        <f>IF(N593="základní",J593,0)</f>
        <v>0</v>
      </c>
      <c r="BF593" s="223">
        <f>IF(N593="snížená",J593,0)</f>
        <v>0</v>
      </c>
      <c r="BG593" s="223">
        <f>IF(N593="zákl. přenesená",J593,0)</f>
        <v>0</v>
      </c>
      <c r="BH593" s="223">
        <f>IF(N593="sníž. přenesená",J593,0)</f>
        <v>0</v>
      </c>
      <c r="BI593" s="223">
        <f>IF(N593="nulová",J593,0)</f>
        <v>0</v>
      </c>
      <c r="BJ593" s="18" t="s">
        <v>81</v>
      </c>
      <c r="BK593" s="223">
        <f>ROUND(I593*H593,2)</f>
        <v>0</v>
      </c>
      <c r="BL593" s="18" t="s">
        <v>1463</v>
      </c>
      <c r="BM593" s="222" t="s">
        <v>1506</v>
      </c>
    </row>
    <row r="594" s="2" customFormat="1">
      <c r="A594" s="39"/>
      <c r="B594" s="40"/>
      <c r="C594" s="41"/>
      <c r="D594" s="258" t="s">
        <v>264</v>
      </c>
      <c r="E594" s="41"/>
      <c r="F594" s="259" t="s">
        <v>1507</v>
      </c>
      <c r="G594" s="41"/>
      <c r="H594" s="41"/>
      <c r="I594" s="260"/>
      <c r="J594" s="41"/>
      <c r="K594" s="41"/>
      <c r="L594" s="45"/>
      <c r="M594" s="261"/>
      <c r="N594" s="262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264</v>
      </c>
      <c r="AU594" s="18" t="s">
        <v>83</v>
      </c>
    </row>
    <row r="595" s="2" customFormat="1" ht="16.5" customHeight="1">
      <c r="A595" s="39"/>
      <c r="B595" s="40"/>
      <c r="C595" s="211" t="s">
        <v>911</v>
      </c>
      <c r="D595" s="211" t="s">
        <v>149</v>
      </c>
      <c r="E595" s="212" t="s">
        <v>1508</v>
      </c>
      <c r="F595" s="213" t="s">
        <v>1509</v>
      </c>
      <c r="G595" s="214" t="s">
        <v>1501</v>
      </c>
      <c r="H595" s="215">
        <v>1</v>
      </c>
      <c r="I595" s="216"/>
      <c r="J595" s="217">
        <f>ROUND(I595*H595,2)</f>
        <v>0</v>
      </c>
      <c r="K595" s="213" t="s">
        <v>1019</v>
      </c>
      <c r="L595" s="45"/>
      <c r="M595" s="218" t="s">
        <v>1</v>
      </c>
      <c r="N595" s="219" t="s">
        <v>38</v>
      </c>
      <c r="O595" s="92"/>
      <c r="P595" s="220">
        <f>O595*H595</f>
        <v>0</v>
      </c>
      <c r="Q595" s="220">
        <v>0</v>
      </c>
      <c r="R595" s="220">
        <f>Q595*H595</f>
        <v>0</v>
      </c>
      <c r="S595" s="220">
        <v>0</v>
      </c>
      <c r="T595" s="221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22" t="s">
        <v>1463</v>
      </c>
      <c r="AT595" s="222" t="s">
        <v>149</v>
      </c>
      <c r="AU595" s="222" t="s">
        <v>83</v>
      </c>
      <c r="AY595" s="18" t="s">
        <v>148</v>
      </c>
      <c r="BE595" s="223">
        <f>IF(N595="základní",J595,0)</f>
        <v>0</v>
      </c>
      <c r="BF595" s="223">
        <f>IF(N595="snížená",J595,0)</f>
        <v>0</v>
      </c>
      <c r="BG595" s="223">
        <f>IF(N595="zákl. přenesená",J595,0)</f>
        <v>0</v>
      </c>
      <c r="BH595" s="223">
        <f>IF(N595="sníž. přenesená",J595,0)</f>
        <v>0</v>
      </c>
      <c r="BI595" s="223">
        <f>IF(N595="nulová",J595,0)</f>
        <v>0</v>
      </c>
      <c r="BJ595" s="18" t="s">
        <v>81</v>
      </c>
      <c r="BK595" s="223">
        <f>ROUND(I595*H595,2)</f>
        <v>0</v>
      </c>
      <c r="BL595" s="18" t="s">
        <v>1463</v>
      </c>
      <c r="BM595" s="222" t="s">
        <v>1510</v>
      </c>
    </row>
    <row r="596" s="2" customFormat="1">
      <c r="A596" s="39"/>
      <c r="B596" s="40"/>
      <c r="C596" s="41"/>
      <c r="D596" s="258" t="s">
        <v>264</v>
      </c>
      <c r="E596" s="41"/>
      <c r="F596" s="259" t="s">
        <v>1511</v>
      </c>
      <c r="G596" s="41"/>
      <c r="H596" s="41"/>
      <c r="I596" s="260"/>
      <c r="J596" s="41"/>
      <c r="K596" s="41"/>
      <c r="L596" s="45"/>
      <c r="M596" s="261"/>
      <c r="N596" s="262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264</v>
      </c>
      <c r="AU596" s="18" t="s">
        <v>83</v>
      </c>
    </row>
    <row r="597" s="2" customFormat="1" ht="16.5" customHeight="1">
      <c r="A597" s="39"/>
      <c r="B597" s="40"/>
      <c r="C597" s="211" t="s">
        <v>896</v>
      </c>
      <c r="D597" s="211" t="s">
        <v>149</v>
      </c>
      <c r="E597" s="212" t="s">
        <v>1512</v>
      </c>
      <c r="F597" s="213" t="s">
        <v>1513</v>
      </c>
      <c r="G597" s="214" t="s">
        <v>1501</v>
      </c>
      <c r="H597" s="215">
        <v>1</v>
      </c>
      <c r="I597" s="216"/>
      <c r="J597" s="217">
        <f>ROUND(I597*H597,2)</f>
        <v>0</v>
      </c>
      <c r="K597" s="213" t="s">
        <v>1019</v>
      </c>
      <c r="L597" s="45"/>
      <c r="M597" s="218" t="s">
        <v>1</v>
      </c>
      <c r="N597" s="219" t="s">
        <v>38</v>
      </c>
      <c r="O597" s="92"/>
      <c r="P597" s="220">
        <f>O597*H597</f>
        <v>0</v>
      </c>
      <c r="Q597" s="220">
        <v>0</v>
      </c>
      <c r="R597" s="220">
        <f>Q597*H597</f>
        <v>0</v>
      </c>
      <c r="S597" s="220">
        <v>0</v>
      </c>
      <c r="T597" s="221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2" t="s">
        <v>1463</v>
      </c>
      <c r="AT597" s="222" t="s">
        <v>149</v>
      </c>
      <c r="AU597" s="222" t="s">
        <v>83</v>
      </c>
      <c r="AY597" s="18" t="s">
        <v>148</v>
      </c>
      <c r="BE597" s="223">
        <f>IF(N597="základní",J597,0)</f>
        <v>0</v>
      </c>
      <c r="BF597" s="223">
        <f>IF(N597="snížená",J597,0)</f>
        <v>0</v>
      </c>
      <c r="BG597" s="223">
        <f>IF(N597="zákl. přenesená",J597,0)</f>
        <v>0</v>
      </c>
      <c r="BH597" s="223">
        <f>IF(N597="sníž. přenesená",J597,0)</f>
        <v>0</v>
      </c>
      <c r="BI597" s="223">
        <f>IF(N597="nulová",J597,0)</f>
        <v>0</v>
      </c>
      <c r="BJ597" s="18" t="s">
        <v>81</v>
      </c>
      <c r="BK597" s="223">
        <f>ROUND(I597*H597,2)</f>
        <v>0</v>
      </c>
      <c r="BL597" s="18" t="s">
        <v>1463</v>
      </c>
      <c r="BM597" s="222" t="s">
        <v>1514</v>
      </c>
    </row>
    <row r="598" s="2" customFormat="1">
      <c r="A598" s="39"/>
      <c r="B598" s="40"/>
      <c r="C598" s="41"/>
      <c r="D598" s="258" t="s">
        <v>264</v>
      </c>
      <c r="E598" s="41"/>
      <c r="F598" s="259" t="s">
        <v>1515</v>
      </c>
      <c r="G598" s="41"/>
      <c r="H598" s="41"/>
      <c r="I598" s="260"/>
      <c r="J598" s="41"/>
      <c r="K598" s="41"/>
      <c r="L598" s="45"/>
      <c r="M598" s="261"/>
      <c r="N598" s="262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264</v>
      </c>
      <c r="AU598" s="18" t="s">
        <v>83</v>
      </c>
    </row>
    <row r="599" s="2" customFormat="1" ht="16.5" customHeight="1">
      <c r="A599" s="39"/>
      <c r="B599" s="40"/>
      <c r="C599" s="211" t="s">
        <v>1516</v>
      </c>
      <c r="D599" s="211" t="s">
        <v>149</v>
      </c>
      <c r="E599" s="212" t="s">
        <v>1517</v>
      </c>
      <c r="F599" s="213" t="s">
        <v>1518</v>
      </c>
      <c r="G599" s="214" t="s">
        <v>1501</v>
      </c>
      <c r="H599" s="215">
        <v>1</v>
      </c>
      <c r="I599" s="216"/>
      <c r="J599" s="217">
        <f>ROUND(I599*H599,2)</f>
        <v>0</v>
      </c>
      <c r="K599" s="213" t="s">
        <v>1019</v>
      </c>
      <c r="L599" s="45"/>
      <c r="M599" s="218" t="s">
        <v>1</v>
      </c>
      <c r="N599" s="219" t="s">
        <v>38</v>
      </c>
      <c r="O599" s="92"/>
      <c r="P599" s="220">
        <f>O599*H599</f>
        <v>0</v>
      </c>
      <c r="Q599" s="220">
        <v>0</v>
      </c>
      <c r="R599" s="220">
        <f>Q599*H599</f>
        <v>0</v>
      </c>
      <c r="S599" s="220">
        <v>0</v>
      </c>
      <c r="T599" s="221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2" t="s">
        <v>1463</v>
      </c>
      <c r="AT599" s="222" t="s">
        <v>149</v>
      </c>
      <c r="AU599" s="222" t="s">
        <v>83</v>
      </c>
      <c r="AY599" s="18" t="s">
        <v>148</v>
      </c>
      <c r="BE599" s="223">
        <f>IF(N599="základní",J599,0)</f>
        <v>0</v>
      </c>
      <c r="BF599" s="223">
        <f>IF(N599="snížená",J599,0)</f>
        <v>0</v>
      </c>
      <c r="BG599" s="223">
        <f>IF(N599="zákl. přenesená",J599,0)</f>
        <v>0</v>
      </c>
      <c r="BH599" s="223">
        <f>IF(N599="sníž. přenesená",J599,0)</f>
        <v>0</v>
      </c>
      <c r="BI599" s="223">
        <f>IF(N599="nulová",J599,0)</f>
        <v>0</v>
      </c>
      <c r="BJ599" s="18" t="s">
        <v>81</v>
      </c>
      <c r="BK599" s="223">
        <f>ROUND(I599*H599,2)</f>
        <v>0</v>
      </c>
      <c r="BL599" s="18" t="s">
        <v>1463</v>
      </c>
      <c r="BM599" s="222" t="s">
        <v>1519</v>
      </c>
    </row>
    <row r="600" s="2" customFormat="1">
      <c r="A600" s="39"/>
      <c r="B600" s="40"/>
      <c r="C600" s="41"/>
      <c r="D600" s="258" t="s">
        <v>264</v>
      </c>
      <c r="E600" s="41"/>
      <c r="F600" s="259" t="s">
        <v>1520</v>
      </c>
      <c r="G600" s="41"/>
      <c r="H600" s="41"/>
      <c r="I600" s="260"/>
      <c r="J600" s="41"/>
      <c r="K600" s="41"/>
      <c r="L600" s="45"/>
      <c r="M600" s="261"/>
      <c r="N600" s="262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264</v>
      </c>
      <c r="AU600" s="18" t="s">
        <v>83</v>
      </c>
    </row>
    <row r="601" s="2" customFormat="1" ht="16.5" customHeight="1">
      <c r="A601" s="39"/>
      <c r="B601" s="40"/>
      <c r="C601" s="211" t="s">
        <v>899</v>
      </c>
      <c r="D601" s="211" t="s">
        <v>149</v>
      </c>
      <c r="E601" s="212" t="s">
        <v>1521</v>
      </c>
      <c r="F601" s="213" t="s">
        <v>1522</v>
      </c>
      <c r="G601" s="214" t="s">
        <v>1501</v>
      </c>
      <c r="H601" s="215">
        <v>1</v>
      </c>
      <c r="I601" s="216"/>
      <c r="J601" s="217">
        <f>ROUND(I601*H601,2)</f>
        <v>0</v>
      </c>
      <c r="K601" s="213" t="s">
        <v>1019</v>
      </c>
      <c r="L601" s="45"/>
      <c r="M601" s="218" t="s">
        <v>1</v>
      </c>
      <c r="N601" s="219" t="s">
        <v>38</v>
      </c>
      <c r="O601" s="92"/>
      <c r="P601" s="220">
        <f>O601*H601</f>
        <v>0</v>
      </c>
      <c r="Q601" s="220">
        <v>0</v>
      </c>
      <c r="R601" s="220">
        <f>Q601*H601</f>
        <v>0</v>
      </c>
      <c r="S601" s="220">
        <v>0</v>
      </c>
      <c r="T601" s="221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22" t="s">
        <v>1463</v>
      </c>
      <c r="AT601" s="222" t="s">
        <v>149</v>
      </c>
      <c r="AU601" s="222" t="s">
        <v>83</v>
      </c>
      <c r="AY601" s="18" t="s">
        <v>148</v>
      </c>
      <c r="BE601" s="223">
        <f>IF(N601="základní",J601,0)</f>
        <v>0</v>
      </c>
      <c r="BF601" s="223">
        <f>IF(N601="snížená",J601,0)</f>
        <v>0</v>
      </c>
      <c r="BG601" s="223">
        <f>IF(N601="zákl. přenesená",J601,0)</f>
        <v>0</v>
      </c>
      <c r="BH601" s="223">
        <f>IF(N601="sníž. přenesená",J601,0)</f>
        <v>0</v>
      </c>
      <c r="BI601" s="223">
        <f>IF(N601="nulová",J601,0)</f>
        <v>0</v>
      </c>
      <c r="BJ601" s="18" t="s">
        <v>81</v>
      </c>
      <c r="BK601" s="223">
        <f>ROUND(I601*H601,2)</f>
        <v>0</v>
      </c>
      <c r="BL601" s="18" t="s">
        <v>1463</v>
      </c>
      <c r="BM601" s="222" t="s">
        <v>1523</v>
      </c>
    </row>
    <row r="602" s="2" customFormat="1">
      <c r="A602" s="39"/>
      <c r="B602" s="40"/>
      <c r="C602" s="41"/>
      <c r="D602" s="258" t="s">
        <v>264</v>
      </c>
      <c r="E602" s="41"/>
      <c r="F602" s="259" t="s">
        <v>1524</v>
      </c>
      <c r="G602" s="41"/>
      <c r="H602" s="41"/>
      <c r="I602" s="260"/>
      <c r="J602" s="41"/>
      <c r="K602" s="41"/>
      <c r="L602" s="45"/>
      <c r="M602" s="261"/>
      <c r="N602" s="262"/>
      <c r="O602" s="92"/>
      <c r="P602" s="92"/>
      <c r="Q602" s="92"/>
      <c r="R602" s="92"/>
      <c r="S602" s="92"/>
      <c r="T602" s="93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264</v>
      </c>
      <c r="AU602" s="18" t="s">
        <v>83</v>
      </c>
    </row>
    <row r="603" s="2" customFormat="1" ht="16.5" customHeight="1">
      <c r="A603" s="39"/>
      <c r="B603" s="40"/>
      <c r="C603" s="211" t="s">
        <v>1525</v>
      </c>
      <c r="D603" s="211" t="s">
        <v>149</v>
      </c>
      <c r="E603" s="212" t="s">
        <v>1526</v>
      </c>
      <c r="F603" s="213" t="s">
        <v>1527</v>
      </c>
      <c r="G603" s="214" t="s">
        <v>1528</v>
      </c>
      <c r="H603" s="215">
        <v>1.091</v>
      </c>
      <c r="I603" s="216"/>
      <c r="J603" s="217">
        <f>ROUND(I603*H603,2)</f>
        <v>0</v>
      </c>
      <c r="K603" s="213" t="s">
        <v>1350</v>
      </c>
      <c r="L603" s="45"/>
      <c r="M603" s="218" t="s">
        <v>1</v>
      </c>
      <c r="N603" s="219" t="s">
        <v>38</v>
      </c>
      <c r="O603" s="92"/>
      <c r="P603" s="220">
        <f>O603*H603</f>
        <v>0</v>
      </c>
      <c r="Q603" s="220">
        <v>0.0088000000000000005</v>
      </c>
      <c r="R603" s="220">
        <f>Q603*H603</f>
        <v>0.0096007999999999996</v>
      </c>
      <c r="S603" s="220">
        <v>0</v>
      </c>
      <c r="T603" s="221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2" t="s">
        <v>572</v>
      </c>
      <c r="AT603" s="222" t="s">
        <v>149</v>
      </c>
      <c r="AU603" s="222" t="s">
        <v>83</v>
      </c>
      <c r="AY603" s="18" t="s">
        <v>148</v>
      </c>
      <c r="BE603" s="223">
        <f>IF(N603="základní",J603,0)</f>
        <v>0</v>
      </c>
      <c r="BF603" s="223">
        <f>IF(N603="snížená",J603,0)</f>
        <v>0</v>
      </c>
      <c r="BG603" s="223">
        <f>IF(N603="zákl. přenesená",J603,0)</f>
        <v>0</v>
      </c>
      <c r="BH603" s="223">
        <f>IF(N603="sníž. přenesená",J603,0)</f>
        <v>0</v>
      </c>
      <c r="BI603" s="223">
        <f>IF(N603="nulová",J603,0)</f>
        <v>0</v>
      </c>
      <c r="BJ603" s="18" t="s">
        <v>81</v>
      </c>
      <c r="BK603" s="223">
        <f>ROUND(I603*H603,2)</f>
        <v>0</v>
      </c>
      <c r="BL603" s="18" t="s">
        <v>572</v>
      </c>
      <c r="BM603" s="222" t="s">
        <v>1529</v>
      </c>
    </row>
    <row r="604" s="2" customFormat="1">
      <c r="A604" s="39"/>
      <c r="B604" s="40"/>
      <c r="C604" s="41"/>
      <c r="D604" s="258" t="s">
        <v>264</v>
      </c>
      <c r="E604" s="41"/>
      <c r="F604" s="259" t="s">
        <v>1530</v>
      </c>
      <c r="G604" s="41"/>
      <c r="H604" s="41"/>
      <c r="I604" s="260"/>
      <c r="J604" s="41"/>
      <c r="K604" s="41"/>
      <c r="L604" s="45"/>
      <c r="M604" s="261"/>
      <c r="N604" s="262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264</v>
      </c>
      <c r="AU604" s="18" t="s">
        <v>83</v>
      </c>
    </row>
    <row r="605" s="15" customFormat="1">
      <c r="A605" s="15"/>
      <c r="B605" s="263"/>
      <c r="C605" s="264"/>
      <c r="D605" s="226" t="s">
        <v>168</v>
      </c>
      <c r="E605" s="265" t="s">
        <v>1</v>
      </c>
      <c r="F605" s="266" t="s">
        <v>1531</v>
      </c>
      <c r="G605" s="264"/>
      <c r="H605" s="265" t="s">
        <v>1</v>
      </c>
      <c r="I605" s="267"/>
      <c r="J605" s="264"/>
      <c r="K605" s="264"/>
      <c r="L605" s="268"/>
      <c r="M605" s="269"/>
      <c r="N605" s="270"/>
      <c r="O605" s="270"/>
      <c r="P605" s="270"/>
      <c r="Q605" s="270"/>
      <c r="R605" s="270"/>
      <c r="S605" s="270"/>
      <c r="T605" s="271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72" t="s">
        <v>168</v>
      </c>
      <c r="AU605" s="272" t="s">
        <v>83</v>
      </c>
      <c r="AV605" s="15" t="s">
        <v>81</v>
      </c>
      <c r="AW605" s="15" t="s">
        <v>30</v>
      </c>
      <c r="AX605" s="15" t="s">
        <v>73</v>
      </c>
      <c r="AY605" s="272" t="s">
        <v>148</v>
      </c>
    </row>
    <row r="606" s="12" customFormat="1">
      <c r="A606" s="12"/>
      <c r="B606" s="224"/>
      <c r="C606" s="225"/>
      <c r="D606" s="226" t="s">
        <v>168</v>
      </c>
      <c r="E606" s="227" t="s">
        <v>1</v>
      </c>
      <c r="F606" s="228" t="s">
        <v>1532</v>
      </c>
      <c r="G606" s="225"/>
      <c r="H606" s="229">
        <v>1.091</v>
      </c>
      <c r="I606" s="230"/>
      <c r="J606" s="225"/>
      <c r="K606" s="225"/>
      <c r="L606" s="231"/>
      <c r="M606" s="232"/>
      <c r="N606" s="233"/>
      <c r="O606" s="233"/>
      <c r="P606" s="233"/>
      <c r="Q606" s="233"/>
      <c r="R606" s="233"/>
      <c r="S606" s="233"/>
      <c r="T606" s="234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T606" s="235" t="s">
        <v>168</v>
      </c>
      <c r="AU606" s="235" t="s">
        <v>83</v>
      </c>
      <c r="AV606" s="12" t="s">
        <v>83</v>
      </c>
      <c r="AW606" s="12" t="s">
        <v>30</v>
      </c>
      <c r="AX606" s="12" t="s">
        <v>81</v>
      </c>
      <c r="AY606" s="235" t="s">
        <v>148</v>
      </c>
    </row>
    <row r="607" s="2" customFormat="1" ht="16.5" customHeight="1">
      <c r="A607" s="39"/>
      <c r="B607" s="40"/>
      <c r="C607" s="211" t="s">
        <v>902</v>
      </c>
      <c r="D607" s="211" t="s">
        <v>149</v>
      </c>
      <c r="E607" s="212" t="s">
        <v>1533</v>
      </c>
      <c r="F607" s="213" t="s">
        <v>1534</v>
      </c>
      <c r="G607" s="214" t="s">
        <v>1528</v>
      </c>
      <c r="H607" s="215">
        <v>1.091</v>
      </c>
      <c r="I607" s="216"/>
      <c r="J607" s="217">
        <f>ROUND(I607*H607,2)</f>
        <v>0</v>
      </c>
      <c r="K607" s="213" t="s">
        <v>1350</v>
      </c>
      <c r="L607" s="45"/>
      <c r="M607" s="218" t="s">
        <v>1</v>
      </c>
      <c r="N607" s="219" t="s">
        <v>38</v>
      </c>
      <c r="O607" s="92"/>
      <c r="P607" s="220">
        <f>O607*H607</f>
        <v>0</v>
      </c>
      <c r="Q607" s="220">
        <v>0.0099000000000000008</v>
      </c>
      <c r="R607" s="220">
        <f>Q607*H607</f>
        <v>0.0108009</v>
      </c>
      <c r="S607" s="220">
        <v>0</v>
      </c>
      <c r="T607" s="221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22" t="s">
        <v>572</v>
      </c>
      <c r="AT607" s="222" t="s">
        <v>149</v>
      </c>
      <c r="AU607" s="222" t="s">
        <v>83</v>
      </c>
      <c r="AY607" s="18" t="s">
        <v>148</v>
      </c>
      <c r="BE607" s="223">
        <f>IF(N607="základní",J607,0)</f>
        <v>0</v>
      </c>
      <c r="BF607" s="223">
        <f>IF(N607="snížená",J607,0)</f>
        <v>0</v>
      </c>
      <c r="BG607" s="223">
        <f>IF(N607="zákl. přenesená",J607,0)</f>
        <v>0</v>
      </c>
      <c r="BH607" s="223">
        <f>IF(N607="sníž. přenesená",J607,0)</f>
        <v>0</v>
      </c>
      <c r="BI607" s="223">
        <f>IF(N607="nulová",J607,0)</f>
        <v>0</v>
      </c>
      <c r="BJ607" s="18" t="s">
        <v>81</v>
      </c>
      <c r="BK607" s="223">
        <f>ROUND(I607*H607,2)</f>
        <v>0</v>
      </c>
      <c r="BL607" s="18" t="s">
        <v>572</v>
      </c>
      <c r="BM607" s="222" t="s">
        <v>1535</v>
      </c>
    </row>
    <row r="608" s="2" customFormat="1">
      <c r="A608" s="39"/>
      <c r="B608" s="40"/>
      <c r="C608" s="41"/>
      <c r="D608" s="258" t="s">
        <v>264</v>
      </c>
      <c r="E608" s="41"/>
      <c r="F608" s="259" t="s">
        <v>1536</v>
      </c>
      <c r="G608" s="41"/>
      <c r="H608" s="41"/>
      <c r="I608" s="260"/>
      <c r="J608" s="41"/>
      <c r="K608" s="41"/>
      <c r="L608" s="45"/>
      <c r="M608" s="261"/>
      <c r="N608" s="262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264</v>
      </c>
      <c r="AU608" s="18" t="s">
        <v>83</v>
      </c>
    </row>
    <row r="609" s="15" customFormat="1">
      <c r="A609" s="15"/>
      <c r="B609" s="263"/>
      <c r="C609" s="264"/>
      <c r="D609" s="226" t="s">
        <v>168</v>
      </c>
      <c r="E609" s="265" t="s">
        <v>1</v>
      </c>
      <c r="F609" s="266" t="s">
        <v>1531</v>
      </c>
      <c r="G609" s="264"/>
      <c r="H609" s="265" t="s">
        <v>1</v>
      </c>
      <c r="I609" s="267"/>
      <c r="J609" s="264"/>
      <c r="K609" s="264"/>
      <c r="L609" s="268"/>
      <c r="M609" s="269"/>
      <c r="N609" s="270"/>
      <c r="O609" s="270"/>
      <c r="P609" s="270"/>
      <c r="Q609" s="270"/>
      <c r="R609" s="270"/>
      <c r="S609" s="270"/>
      <c r="T609" s="271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72" t="s">
        <v>168</v>
      </c>
      <c r="AU609" s="272" t="s">
        <v>83</v>
      </c>
      <c r="AV609" s="15" t="s">
        <v>81</v>
      </c>
      <c r="AW609" s="15" t="s">
        <v>30</v>
      </c>
      <c r="AX609" s="15" t="s">
        <v>73</v>
      </c>
      <c r="AY609" s="272" t="s">
        <v>148</v>
      </c>
    </row>
    <row r="610" s="12" customFormat="1">
      <c r="A610" s="12"/>
      <c r="B610" s="224"/>
      <c r="C610" s="225"/>
      <c r="D610" s="226" t="s">
        <v>168</v>
      </c>
      <c r="E610" s="227" t="s">
        <v>1</v>
      </c>
      <c r="F610" s="228" t="s">
        <v>1532</v>
      </c>
      <c r="G610" s="225"/>
      <c r="H610" s="229">
        <v>1.091</v>
      </c>
      <c r="I610" s="230"/>
      <c r="J610" s="225"/>
      <c r="K610" s="225"/>
      <c r="L610" s="231"/>
      <c r="M610" s="232"/>
      <c r="N610" s="233"/>
      <c r="O610" s="233"/>
      <c r="P610" s="233"/>
      <c r="Q610" s="233"/>
      <c r="R610" s="233"/>
      <c r="S610" s="233"/>
      <c r="T610" s="234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T610" s="235" t="s">
        <v>168</v>
      </c>
      <c r="AU610" s="235" t="s">
        <v>83</v>
      </c>
      <c r="AV610" s="12" t="s">
        <v>83</v>
      </c>
      <c r="AW610" s="12" t="s">
        <v>30</v>
      </c>
      <c r="AX610" s="12" t="s">
        <v>81</v>
      </c>
      <c r="AY610" s="235" t="s">
        <v>148</v>
      </c>
    </row>
    <row r="611" s="2" customFormat="1" ht="16.5" customHeight="1">
      <c r="A611" s="39"/>
      <c r="B611" s="40"/>
      <c r="C611" s="211" t="s">
        <v>1537</v>
      </c>
      <c r="D611" s="211" t="s">
        <v>149</v>
      </c>
      <c r="E611" s="212" t="s">
        <v>1538</v>
      </c>
      <c r="F611" s="213" t="s">
        <v>1539</v>
      </c>
      <c r="G611" s="214" t="s">
        <v>406</v>
      </c>
      <c r="H611" s="215">
        <v>1091</v>
      </c>
      <c r="I611" s="216"/>
      <c r="J611" s="217">
        <f>ROUND(I611*H611,2)</f>
        <v>0</v>
      </c>
      <c r="K611" s="213" t="s">
        <v>1350</v>
      </c>
      <c r="L611" s="45"/>
      <c r="M611" s="218" t="s">
        <v>1</v>
      </c>
      <c r="N611" s="219" t="s">
        <v>38</v>
      </c>
      <c r="O611" s="92"/>
      <c r="P611" s="220">
        <f>O611*H611</f>
        <v>0</v>
      </c>
      <c r="Q611" s="220">
        <v>0.00014999999999999999</v>
      </c>
      <c r="R611" s="220">
        <f>Q611*H611</f>
        <v>0.16364999999999999</v>
      </c>
      <c r="S611" s="220">
        <v>0</v>
      </c>
      <c r="T611" s="221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22" t="s">
        <v>572</v>
      </c>
      <c r="AT611" s="222" t="s">
        <v>149</v>
      </c>
      <c r="AU611" s="222" t="s">
        <v>83</v>
      </c>
      <c r="AY611" s="18" t="s">
        <v>148</v>
      </c>
      <c r="BE611" s="223">
        <f>IF(N611="základní",J611,0)</f>
        <v>0</v>
      </c>
      <c r="BF611" s="223">
        <f>IF(N611="snížená",J611,0)</f>
        <v>0</v>
      </c>
      <c r="BG611" s="223">
        <f>IF(N611="zákl. přenesená",J611,0)</f>
        <v>0</v>
      </c>
      <c r="BH611" s="223">
        <f>IF(N611="sníž. přenesená",J611,0)</f>
        <v>0</v>
      </c>
      <c r="BI611" s="223">
        <f>IF(N611="nulová",J611,0)</f>
        <v>0</v>
      </c>
      <c r="BJ611" s="18" t="s">
        <v>81</v>
      </c>
      <c r="BK611" s="223">
        <f>ROUND(I611*H611,2)</f>
        <v>0</v>
      </c>
      <c r="BL611" s="18" t="s">
        <v>572</v>
      </c>
      <c r="BM611" s="222" t="s">
        <v>1540</v>
      </c>
    </row>
    <row r="612" s="2" customFormat="1">
      <c r="A612" s="39"/>
      <c r="B612" s="40"/>
      <c r="C612" s="41"/>
      <c r="D612" s="258" t="s">
        <v>264</v>
      </c>
      <c r="E612" s="41"/>
      <c r="F612" s="259" t="s">
        <v>1541</v>
      </c>
      <c r="G612" s="41"/>
      <c r="H612" s="41"/>
      <c r="I612" s="260"/>
      <c r="J612" s="41"/>
      <c r="K612" s="41"/>
      <c r="L612" s="45"/>
      <c r="M612" s="261"/>
      <c r="N612" s="262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264</v>
      </c>
      <c r="AU612" s="18" t="s">
        <v>83</v>
      </c>
    </row>
    <row r="613" s="15" customFormat="1">
      <c r="A613" s="15"/>
      <c r="B613" s="263"/>
      <c r="C613" s="264"/>
      <c r="D613" s="226" t="s">
        <v>168</v>
      </c>
      <c r="E613" s="265" t="s">
        <v>1</v>
      </c>
      <c r="F613" s="266" t="s">
        <v>1542</v>
      </c>
      <c r="G613" s="264"/>
      <c r="H613" s="265" t="s">
        <v>1</v>
      </c>
      <c r="I613" s="267"/>
      <c r="J613" s="264"/>
      <c r="K613" s="264"/>
      <c r="L613" s="268"/>
      <c r="M613" s="269"/>
      <c r="N613" s="270"/>
      <c r="O613" s="270"/>
      <c r="P613" s="270"/>
      <c r="Q613" s="270"/>
      <c r="R613" s="270"/>
      <c r="S613" s="270"/>
      <c r="T613" s="271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72" t="s">
        <v>168</v>
      </c>
      <c r="AU613" s="272" t="s">
        <v>83</v>
      </c>
      <c r="AV613" s="15" t="s">
        <v>81</v>
      </c>
      <c r="AW613" s="15" t="s">
        <v>30</v>
      </c>
      <c r="AX613" s="15" t="s">
        <v>73</v>
      </c>
      <c r="AY613" s="272" t="s">
        <v>148</v>
      </c>
    </row>
    <row r="614" s="12" customFormat="1">
      <c r="A614" s="12"/>
      <c r="B614" s="224"/>
      <c r="C614" s="225"/>
      <c r="D614" s="226" t="s">
        <v>168</v>
      </c>
      <c r="E614" s="227" t="s">
        <v>1</v>
      </c>
      <c r="F614" s="228" t="s">
        <v>1329</v>
      </c>
      <c r="G614" s="225"/>
      <c r="H614" s="229">
        <v>1091</v>
      </c>
      <c r="I614" s="230"/>
      <c r="J614" s="225"/>
      <c r="K614" s="225"/>
      <c r="L614" s="231"/>
      <c r="M614" s="232"/>
      <c r="N614" s="233"/>
      <c r="O614" s="233"/>
      <c r="P614" s="233"/>
      <c r="Q614" s="233"/>
      <c r="R614" s="233"/>
      <c r="S614" s="233"/>
      <c r="T614" s="234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T614" s="235" t="s">
        <v>168</v>
      </c>
      <c r="AU614" s="235" t="s">
        <v>83</v>
      </c>
      <c r="AV614" s="12" t="s">
        <v>83</v>
      </c>
      <c r="AW614" s="12" t="s">
        <v>30</v>
      </c>
      <c r="AX614" s="12" t="s">
        <v>81</v>
      </c>
      <c r="AY614" s="235" t="s">
        <v>148</v>
      </c>
    </row>
    <row r="615" s="2" customFormat="1" ht="16.5" customHeight="1">
      <c r="A615" s="39"/>
      <c r="B615" s="40"/>
      <c r="C615" s="211" t="s">
        <v>905</v>
      </c>
      <c r="D615" s="211" t="s">
        <v>149</v>
      </c>
      <c r="E615" s="212" t="s">
        <v>1543</v>
      </c>
      <c r="F615" s="213" t="s">
        <v>1544</v>
      </c>
      <c r="G615" s="214" t="s">
        <v>406</v>
      </c>
      <c r="H615" s="215">
        <v>1091</v>
      </c>
      <c r="I615" s="216"/>
      <c r="J615" s="217">
        <f>ROUND(I615*H615,2)</f>
        <v>0</v>
      </c>
      <c r="K615" s="213" t="s">
        <v>1350</v>
      </c>
      <c r="L615" s="45"/>
      <c r="M615" s="218" t="s">
        <v>1</v>
      </c>
      <c r="N615" s="219" t="s">
        <v>38</v>
      </c>
      <c r="O615" s="92"/>
      <c r="P615" s="220">
        <f>O615*H615</f>
        <v>0</v>
      </c>
      <c r="Q615" s="220">
        <v>0</v>
      </c>
      <c r="R615" s="220">
        <f>Q615*H615</f>
        <v>0</v>
      </c>
      <c r="S615" s="220">
        <v>0</v>
      </c>
      <c r="T615" s="221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22" t="s">
        <v>572</v>
      </c>
      <c r="AT615" s="222" t="s">
        <v>149</v>
      </c>
      <c r="AU615" s="222" t="s">
        <v>83</v>
      </c>
      <c r="AY615" s="18" t="s">
        <v>148</v>
      </c>
      <c r="BE615" s="223">
        <f>IF(N615="základní",J615,0)</f>
        <v>0</v>
      </c>
      <c r="BF615" s="223">
        <f>IF(N615="snížená",J615,0)</f>
        <v>0</v>
      </c>
      <c r="BG615" s="223">
        <f>IF(N615="zákl. přenesená",J615,0)</f>
        <v>0</v>
      </c>
      <c r="BH615" s="223">
        <f>IF(N615="sníž. přenesená",J615,0)</f>
        <v>0</v>
      </c>
      <c r="BI615" s="223">
        <f>IF(N615="nulová",J615,0)</f>
        <v>0</v>
      </c>
      <c r="BJ615" s="18" t="s">
        <v>81</v>
      </c>
      <c r="BK615" s="223">
        <f>ROUND(I615*H615,2)</f>
        <v>0</v>
      </c>
      <c r="BL615" s="18" t="s">
        <v>572</v>
      </c>
      <c r="BM615" s="222" t="s">
        <v>1545</v>
      </c>
    </row>
    <row r="616" s="2" customFormat="1">
      <c r="A616" s="39"/>
      <c r="B616" s="40"/>
      <c r="C616" s="41"/>
      <c r="D616" s="258" t="s">
        <v>264</v>
      </c>
      <c r="E616" s="41"/>
      <c r="F616" s="259" t="s">
        <v>1546</v>
      </c>
      <c r="G616" s="41"/>
      <c r="H616" s="41"/>
      <c r="I616" s="260"/>
      <c r="J616" s="41"/>
      <c r="K616" s="41"/>
      <c r="L616" s="45"/>
      <c r="M616" s="261"/>
      <c r="N616" s="262"/>
      <c r="O616" s="92"/>
      <c r="P616" s="92"/>
      <c r="Q616" s="92"/>
      <c r="R616" s="92"/>
      <c r="S616" s="92"/>
      <c r="T616" s="93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264</v>
      </c>
      <c r="AU616" s="18" t="s">
        <v>83</v>
      </c>
    </row>
    <row r="617" s="15" customFormat="1">
      <c r="A617" s="15"/>
      <c r="B617" s="263"/>
      <c r="C617" s="264"/>
      <c r="D617" s="226" t="s">
        <v>168</v>
      </c>
      <c r="E617" s="265" t="s">
        <v>1</v>
      </c>
      <c r="F617" s="266" t="s">
        <v>1542</v>
      </c>
      <c r="G617" s="264"/>
      <c r="H617" s="265" t="s">
        <v>1</v>
      </c>
      <c r="I617" s="267"/>
      <c r="J617" s="264"/>
      <c r="K617" s="264"/>
      <c r="L617" s="268"/>
      <c r="M617" s="269"/>
      <c r="N617" s="270"/>
      <c r="O617" s="270"/>
      <c r="P617" s="270"/>
      <c r="Q617" s="270"/>
      <c r="R617" s="270"/>
      <c r="S617" s="270"/>
      <c r="T617" s="271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72" t="s">
        <v>168</v>
      </c>
      <c r="AU617" s="272" t="s">
        <v>83</v>
      </c>
      <c r="AV617" s="15" t="s">
        <v>81</v>
      </c>
      <c r="AW617" s="15" t="s">
        <v>30</v>
      </c>
      <c r="AX617" s="15" t="s">
        <v>73</v>
      </c>
      <c r="AY617" s="272" t="s">
        <v>148</v>
      </c>
    </row>
    <row r="618" s="12" customFormat="1">
      <c r="A618" s="12"/>
      <c r="B618" s="224"/>
      <c r="C618" s="225"/>
      <c r="D618" s="226" t="s">
        <v>168</v>
      </c>
      <c r="E618" s="227" t="s">
        <v>1</v>
      </c>
      <c r="F618" s="228" t="s">
        <v>1329</v>
      </c>
      <c r="G618" s="225"/>
      <c r="H618" s="229">
        <v>1091</v>
      </c>
      <c r="I618" s="230"/>
      <c r="J618" s="225"/>
      <c r="K618" s="225"/>
      <c r="L618" s="231"/>
      <c r="M618" s="232"/>
      <c r="N618" s="233"/>
      <c r="O618" s="233"/>
      <c r="P618" s="233"/>
      <c r="Q618" s="233"/>
      <c r="R618" s="233"/>
      <c r="S618" s="233"/>
      <c r="T618" s="234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T618" s="235" t="s">
        <v>168</v>
      </c>
      <c r="AU618" s="235" t="s">
        <v>83</v>
      </c>
      <c r="AV618" s="12" t="s">
        <v>83</v>
      </c>
      <c r="AW618" s="12" t="s">
        <v>30</v>
      </c>
      <c r="AX618" s="12" t="s">
        <v>81</v>
      </c>
      <c r="AY618" s="235" t="s">
        <v>148</v>
      </c>
    </row>
    <row r="619" s="2" customFormat="1" ht="16.5" customHeight="1">
      <c r="A619" s="39"/>
      <c r="B619" s="40"/>
      <c r="C619" s="211" t="s">
        <v>1547</v>
      </c>
      <c r="D619" s="211" t="s">
        <v>149</v>
      </c>
      <c r="E619" s="212" t="s">
        <v>1548</v>
      </c>
      <c r="F619" s="213" t="s">
        <v>1549</v>
      </c>
      <c r="G619" s="214" t="s">
        <v>554</v>
      </c>
      <c r="H619" s="215">
        <v>1</v>
      </c>
      <c r="I619" s="216"/>
      <c r="J619" s="217">
        <f>ROUND(I619*H619,2)</f>
        <v>0</v>
      </c>
      <c r="K619" s="213" t="s">
        <v>1</v>
      </c>
      <c r="L619" s="45"/>
      <c r="M619" s="218" t="s">
        <v>1</v>
      </c>
      <c r="N619" s="219" t="s">
        <v>38</v>
      </c>
      <c r="O619" s="92"/>
      <c r="P619" s="220">
        <f>O619*H619</f>
        <v>0</v>
      </c>
      <c r="Q619" s="220">
        <v>0</v>
      </c>
      <c r="R619" s="220">
        <f>Q619*H619</f>
        <v>0</v>
      </c>
      <c r="S619" s="220">
        <v>0</v>
      </c>
      <c r="T619" s="221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22" t="s">
        <v>153</v>
      </c>
      <c r="AT619" s="222" t="s">
        <v>149</v>
      </c>
      <c r="AU619" s="222" t="s">
        <v>83</v>
      </c>
      <c r="AY619" s="18" t="s">
        <v>148</v>
      </c>
      <c r="BE619" s="223">
        <f>IF(N619="základní",J619,0)</f>
        <v>0</v>
      </c>
      <c r="BF619" s="223">
        <f>IF(N619="snížená",J619,0)</f>
        <v>0</v>
      </c>
      <c r="BG619" s="223">
        <f>IF(N619="zákl. přenesená",J619,0)</f>
        <v>0</v>
      </c>
      <c r="BH619" s="223">
        <f>IF(N619="sníž. přenesená",J619,0)</f>
        <v>0</v>
      </c>
      <c r="BI619" s="223">
        <f>IF(N619="nulová",J619,0)</f>
        <v>0</v>
      </c>
      <c r="BJ619" s="18" t="s">
        <v>81</v>
      </c>
      <c r="BK619" s="223">
        <f>ROUND(I619*H619,2)</f>
        <v>0</v>
      </c>
      <c r="BL619" s="18" t="s">
        <v>153</v>
      </c>
      <c r="BM619" s="222" t="s">
        <v>1550</v>
      </c>
    </row>
    <row r="620" s="12" customFormat="1">
      <c r="A620" s="12"/>
      <c r="B620" s="224"/>
      <c r="C620" s="225"/>
      <c r="D620" s="226" t="s">
        <v>168</v>
      </c>
      <c r="E620" s="227" t="s">
        <v>1</v>
      </c>
      <c r="F620" s="228" t="s">
        <v>81</v>
      </c>
      <c r="G620" s="225"/>
      <c r="H620" s="229">
        <v>1</v>
      </c>
      <c r="I620" s="230"/>
      <c r="J620" s="225"/>
      <c r="K620" s="225"/>
      <c r="L620" s="231"/>
      <c r="M620" s="232"/>
      <c r="N620" s="233"/>
      <c r="O620" s="233"/>
      <c r="P620" s="233"/>
      <c r="Q620" s="233"/>
      <c r="R620" s="233"/>
      <c r="S620" s="233"/>
      <c r="T620" s="234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T620" s="235" t="s">
        <v>168</v>
      </c>
      <c r="AU620" s="235" t="s">
        <v>83</v>
      </c>
      <c r="AV620" s="12" t="s">
        <v>83</v>
      </c>
      <c r="AW620" s="12" t="s">
        <v>30</v>
      </c>
      <c r="AX620" s="12" t="s">
        <v>73</v>
      </c>
      <c r="AY620" s="235" t="s">
        <v>148</v>
      </c>
    </row>
    <row r="621" s="15" customFormat="1">
      <c r="A621" s="15"/>
      <c r="B621" s="263"/>
      <c r="C621" s="264"/>
      <c r="D621" s="226" t="s">
        <v>168</v>
      </c>
      <c r="E621" s="265" t="s">
        <v>1</v>
      </c>
      <c r="F621" s="266" t="s">
        <v>1551</v>
      </c>
      <c r="G621" s="264"/>
      <c r="H621" s="265" t="s">
        <v>1</v>
      </c>
      <c r="I621" s="267"/>
      <c r="J621" s="264"/>
      <c r="K621" s="264"/>
      <c r="L621" s="268"/>
      <c r="M621" s="269"/>
      <c r="N621" s="270"/>
      <c r="O621" s="270"/>
      <c r="P621" s="270"/>
      <c r="Q621" s="270"/>
      <c r="R621" s="270"/>
      <c r="S621" s="270"/>
      <c r="T621" s="271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72" t="s">
        <v>168</v>
      </c>
      <c r="AU621" s="272" t="s">
        <v>83</v>
      </c>
      <c r="AV621" s="15" t="s">
        <v>81</v>
      </c>
      <c r="AW621" s="15" t="s">
        <v>30</v>
      </c>
      <c r="AX621" s="15" t="s">
        <v>73</v>
      </c>
      <c r="AY621" s="272" t="s">
        <v>148</v>
      </c>
    </row>
    <row r="622" s="15" customFormat="1">
      <c r="A622" s="15"/>
      <c r="B622" s="263"/>
      <c r="C622" s="264"/>
      <c r="D622" s="226" t="s">
        <v>168</v>
      </c>
      <c r="E622" s="265" t="s">
        <v>1</v>
      </c>
      <c r="F622" s="266" t="s">
        <v>1552</v>
      </c>
      <c r="G622" s="264"/>
      <c r="H622" s="265" t="s">
        <v>1</v>
      </c>
      <c r="I622" s="267"/>
      <c r="J622" s="264"/>
      <c r="K622" s="264"/>
      <c r="L622" s="268"/>
      <c r="M622" s="269"/>
      <c r="N622" s="270"/>
      <c r="O622" s="270"/>
      <c r="P622" s="270"/>
      <c r="Q622" s="270"/>
      <c r="R622" s="270"/>
      <c r="S622" s="270"/>
      <c r="T622" s="271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72" t="s">
        <v>168</v>
      </c>
      <c r="AU622" s="272" t="s">
        <v>83</v>
      </c>
      <c r="AV622" s="15" t="s">
        <v>81</v>
      </c>
      <c r="AW622" s="15" t="s">
        <v>30</v>
      </c>
      <c r="AX622" s="15" t="s">
        <v>73</v>
      </c>
      <c r="AY622" s="272" t="s">
        <v>148</v>
      </c>
    </row>
    <row r="623" s="15" customFormat="1">
      <c r="A623" s="15"/>
      <c r="B623" s="263"/>
      <c r="C623" s="264"/>
      <c r="D623" s="226" t="s">
        <v>168</v>
      </c>
      <c r="E623" s="265" t="s">
        <v>1</v>
      </c>
      <c r="F623" s="266" t="s">
        <v>1553</v>
      </c>
      <c r="G623" s="264"/>
      <c r="H623" s="265" t="s">
        <v>1</v>
      </c>
      <c r="I623" s="267"/>
      <c r="J623" s="264"/>
      <c r="K623" s="264"/>
      <c r="L623" s="268"/>
      <c r="M623" s="269"/>
      <c r="N623" s="270"/>
      <c r="O623" s="270"/>
      <c r="P623" s="270"/>
      <c r="Q623" s="270"/>
      <c r="R623" s="270"/>
      <c r="S623" s="270"/>
      <c r="T623" s="271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72" t="s">
        <v>168</v>
      </c>
      <c r="AU623" s="272" t="s">
        <v>83</v>
      </c>
      <c r="AV623" s="15" t="s">
        <v>81</v>
      </c>
      <c r="AW623" s="15" t="s">
        <v>30</v>
      </c>
      <c r="AX623" s="15" t="s">
        <v>73</v>
      </c>
      <c r="AY623" s="272" t="s">
        <v>148</v>
      </c>
    </row>
    <row r="624" s="15" customFormat="1">
      <c r="A624" s="15"/>
      <c r="B624" s="263"/>
      <c r="C624" s="264"/>
      <c r="D624" s="226" t="s">
        <v>168</v>
      </c>
      <c r="E624" s="265" t="s">
        <v>1</v>
      </c>
      <c r="F624" s="266" t="s">
        <v>1554</v>
      </c>
      <c r="G624" s="264"/>
      <c r="H624" s="265" t="s">
        <v>1</v>
      </c>
      <c r="I624" s="267"/>
      <c r="J624" s="264"/>
      <c r="K624" s="264"/>
      <c r="L624" s="268"/>
      <c r="M624" s="269"/>
      <c r="N624" s="270"/>
      <c r="O624" s="270"/>
      <c r="P624" s="270"/>
      <c r="Q624" s="270"/>
      <c r="R624" s="270"/>
      <c r="S624" s="270"/>
      <c r="T624" s="271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72" t="s">
        <v>168</v>
      </c>
      <c r="AU624" s="272" t="s">
        <v>83</v>
      </c>
      <c r="AV624" s="15" t="s">
        <v>81</v>
      </c>
      <c r="AW624" s="15" t="s">
        <v>30</v>
      </c>
      <c r="AX624" s="15" t="s">
        <v>73</v>
      </c>
      <c r="AY624" s="272" t="s">
        <v>148</v>
      </c>
    </row>
    <row r="625" s="15" customFormat="1">
      <c r="A625" s="15"/>
      <c r="B625" s="263"/>
      <c r="C625" s="264"/>
      <c r="D625" s="226" t="s">
        <v>168</v>
      </c>
      <c r="E625" s="265" t="s">
        <v>1</v>
      </c>
      <c r="F625" s="266" t="s">
        <v>1555</v>
      </c>
      <c r="G625" s="264"/>
      <c r="H625" s="265" t="s">
        <v>1</v>
      </c>
      <c r="I625" s="267"/>
      <c r="J625" s="264"/>
      <c r="K625" s="264"/>
      <c r="L625" s="268"/>
      <c r="M625" s="269"/>
      <c r="N625" s="270"/>
      <c r="O625" s="270"/>
      <c r="P625" s="270"/>
      <c r="Q625" s="270"/>
      <c r="R625" s="270"/>
      <c r="S625" s="270"/>
      <c r="T625" s="271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72" t="s">
        <v>168</v>
      </c>
      <c r="AU625" s="272" t="s">
        <v>83</v>
      </c>
      <c r="AV625" s="15" t="s">
        <v>81</v>
      </c>
      <c r="AW625" s="15" t="s">
        <v>30</v>
      </c>
      <c r="AX625" s="15" t="s">
        <v>73</v>
      </c>
      <c r="AY625" s="272" t="s">
        <v>148</v>
      </c>
    </row>
    <row r="626" s="13" customFormat="1">
      <c r="A626" s="13"/>
      <c r="B626" s="236"/>
      <c r="C626" s="237"/>
      <c r="D626" s="226" t="s">
        <v>168</v>
      </c>
      <c r="E626" s="238" t="s">
        <v>1</v>
      </c>
      <c r="F626" s="239" t="s">
        <v>170</v>
      </c>
      <c r="G626" s="237"/>
      <c r="H626" s="240">
        <v>1</v>
      </c>
      <c r="I626" s="241"/>
      <c r="J626" s="237"/>
      <c r="K626" s="237"/>
      <c r="L626" s="242"/>
      <c r="M626" s="243"/>
      <c r="N626" s="244"/>
      <c r="O626" s="244"/>
      <c r="P626" s="244"/>
      <c r="Q626" s="244"/>
      <c r="R626" s="244"/>
      <c r="S626" s="244"/>
      <c r="T626" s="245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6" t="s">
        <v>168</v>
      </c>
      <c r="AU626" s="246" t="s">
        <v>83</v>
      </c>
      <c r="AV626" s="13" t="s">
        <v>153</v>
      </c>
      <c r="AW626" s="13" t="s">
        <v>30</v>
      </c>
      <c r="AX626" s="13" t="s">
        <v>81</v>
      </c>
      <c r="AY626" s="246" t="s">
        <v>148</v>
      </c>
    </row>
    <row r="627" s="2" customFormat="1" ht="16.5" customHeight="1">
      <c r="A627" s="39"/>
      <c r="B627" s="40"/>
      <c r="C627" s="211" t="s">
        <v>910</v>
      </c>
      <c r="D627" s="211" t="s">
        <v>149</v>
      </c>
      <c r="E627" s="212" t="s">
        <v>1556</v>
      </c>
      <c r="F627" s="213" t="s">
        <v>1557</v>
      </c>
      <c r="G627" s="214" t="s">
        <v>554</v>
      </c>
      <c r="H627" s="215">
        <v>1</v>
      </c>
      <c r="I627" s="216"/>
      <c r="J627" s="217">
        <f>ROUND(I627*H627,2)</f>
        <v>0</v>
      </c>
      <c r="K627" s="213" t="s">
        <v>1</v>
      </c>
      <c r="L627" s="45"/>
      <c r="M627" s="218" t="s">
        <v>1</v>
      </c>
      <c r="N627" s="219" t="s">
        <v>38</v>
      </c>
      <c r="O627" s="92"/>
      <c r="P627" s="220">
        <f>O627*H627</f>
        <v>0</v>
      </c>
      <c r="Q627" s="220">
        <v>0</v>
      </c>
      <c r="R627" s="220">
        <f>Q627*H627</f>
        <v>0</v>
      </c>
      <c r="S627" s="220">
        <v>0</v>
      </c>
      <c r="T627" s="221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22" t="s">
        <v>153</v>
      </c>
      <c r="AT627" s="222" t="s">
        <v>149</v>
      </c>
      <c r="AU627" s="222" t="s">
        <v>83</v>
      </c>
      <c r="AY627" s="18" t="s">
        <v>148</v>
      </c>
      <c r="BE627" s="223">
        <f>IF(N627="základní",J627,0)</f>
        <v>0</v>
      </c>
      <c r="BF627" s="223">
        <f>IF(N627="snížená",J627,0)</f>
        <v>0</v>
      </c>
      <c r="BG627" s="223">
        <f>IF(N627="zákl. přenesená",J627,0)</f>
        <v>0</v>
      </c>
      <c r="BH627" s="223">
        <f>IF(N627="sníž. přenesená",J627,0)</f>
        <v>0</v>
      </c>
      <c r="BI627" s="223">
        <f>IF(N627="nulová",J627,0)</f>
        <v>0</v>
      </c>
      <c r="BJ627" s="18" t="s">
        <v>81</v>
      </c>
      <c r="BK627" s="223">
        <f>ROUND(I627*H627,2)</f>
        <v>0</v>
      </c>
      <c r="BL627" s="18" t="s">
        <v>153</v>
      </c>
      <c r="BM627" s="222" t="s">
        <v>1558</v>
      </c>
    </row>
    <row r="628" s="12" customFormat="1">
      <c r="A628" s="12"/>
      <c r="B628" s="224"/>
      <c r="C628" s="225"/>
      <c r="D628" s="226" t="s">
        <v>168</v>
      </c>
      <c r="E628" s="227" t="s">
        <v>1</v>
      </c>
      <c r="F628" s="228" t="s">
        <v>81</v>
      </c>
      <c r="G628" s="225"/>
      <c r="H628" s="229">
        <v>1</v>
      </c>
      <c r="I628" s="230"/>
      <c r="J628" s="225"/>
      <c r="K628" s="225"/>
      <c r="L628" s="231"/>
      <c r="M628" s="232"/>
      <c r="N628" s="233"/>
      <c r="O628" s="233"/>
      <c r="P628" s="233"/>
      <c r="Q628" s="233"/>
      <c r="R628" s="233"/>
      <c r="S628" s="233"/>
      <c r="T628" s="234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T628" s="235" t="s">
        <v>168</v>
      </c>
      <c r="AU628" s="235" t="s">
        <v>83</v>
      </c>
      <c r="AV628" s="12" t="s">
        <v>83</v>
      </c>
      <c r="AW628" s="12" t="s">
        <v>30</v>
      </c>
      <c r="AX628" s="12" t="s">
        <v>73</v>
      </c>
      <c r="AY628" s="235" t="s">
        <v>148</v>
      </c>
    </row>
    <row r="629" s="15" customFormat="1">
      <c r="A629" s="15"/>
      <c r="B629" s="263"/>
      <c r="C629" s="264"/>
      <c r="D629" s="226" t="s">
        <v>168</v>
      </c>
      <c r="E629" s="265" t="s">
        <v>1</v>
      </c>
      <c r="F629" s="266" t="s">
        <v>1551</v>
      </c>
      <c r="G629" s="264"/>
      <c r="H629" s="265" t="s">
        <v>1</v>
      </c>
      <c r="I629" s="267"/>
      <c r="J629" s="264"/>
      <c r="K629" s="264"/>
      <c r="L629" s="268"/>
      <c r="M629" s="269"/>
      <c r="N629" s="270"/>
      <c r="O629" s="270"/>
      <c r="P629" s="270"/>
      <c r="Q629" s="270"/>
      <c r="R629" s="270"/>
      <c r="S629" s="270"/>
      <c r="T629" s="271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72" t="s">
        <v>168</v>
      </c>
      <c r="AU629" s="272" t="s">
        <v>83</v>
      </c>
      <c r="AV629" s="15" t="s">
        <v>81</v>
      </c>
      <c r="AW629" s="15" t="s">
        <v>30</v>
      </c>
      <c r="AX629" s="15" t="s">
        <v>73</v>
      </c>
      <c r="AY629" s="272" t="s">
        <v>148</v>
      </c>
    </row>
    <row r="630" s="15" customFormat="1">
      <c r="A630" s="15"/>
      <c r="B630" s="263"/>
      <c r="C630" s="264"/>
      <c r="D630" s="226" t="s">
        <v>168</v>
      </c>
      <c r="E630" s="265" t="s">
        <v>1</v>
      </c>
      <c r="F630" s="266" t="s">
        <v>1559</v>
      </c>
      <c r="G630" s="264"/>
      <c r="H630" s="265" t="s">
        <v>1</v>
      </c>
      <c r="I630" s="267"/>
      <c r="J630" s="264"/>
      <c r="K630" s="264"/>
      <c r="L630" s="268"/>
      <c r="M630" s="269"/>
      <c r="N630" s="270"/>
      <c r="O630" s="270"/>
      <c r="P630" s="270"/>
      <c r="Q630" s="270"/>
      <c r="R630" s="270"/>
      <c r="S630" s="270"/>
      <c r="T630" s="271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72" t="s">
        <v>168</v>
      </c>
      <c r="AU630" s="272" t="s">
        <v>83</v>
      </c>
      <c r="AV630" s="15" t="s">
        <v>81</v>
      </c>
      <c r="AW630" s="15" t="s">
        <v>30</v>
      </c>
      <c r="AX630" s="15" t="s">
        <v>73</v>
      </c>
      <c r="AY630" s="272" t="s">
        <v>148</v>
      </c>
    </row>
    <row r="631" s="13" customFormat="1">
      <c r="A631" s="13"/>
      <c r="B631" s="236"/>
      <c r="C631" s="237"/>
      <c r="D631" s="226" t="s">
        <v>168</v>
      </c>
      <c r="E631" s="238" t="s">
        <v>1</v>
      </c>
      <c r="F631" s="239" t="s">
        <v>170</v>
      </c>
      <c r="G631" s="237"/>
      <c r="H631" s="240">
        <v>1</v>
      </c>
      <c r="I631" s="241"/>
      <c r="J631" s="237"/>
      <c r="K631" s="237"/>
      <c r="L631" s="242"/>
      <c r="M631" s="243"/>
      <c r="N631" s="244"/>
      <c r="O631" s="244"/>
      <c r="P631" s="244"/>
      <c r="Q631" s="244"/>
      <c r="R631" s="244"/>
      <c r="S631" s="244"/>
      <c r="T631" s="24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6" t="s">
        <v>168</v>
      </c>
      <c r="AU631" s="246" t="s">
        <v>83</v>
      </c>
      <c r="AV631" s="13" t="s">
        <v>153</v>
      </c>
      <c r="AW631" s="13" t="s">
        <v>30</v>
      </c>
      <c r="AX631" s="13" t="s">
        <v>81</v>
      </c>
      <c r="AY631" s="246" t="s">
        <v>148</v>
      </c>
    </row>
    <row r="632" s="2" customFormat="1" ht="16.5" customHeight="1">
      <c r="A632" s="39"/>
      <c r="B632" s="40"/>
      <c r="C632" s="211" t="s">
        <v>1560</v>
      </c>
      <c r="D632" s="211" t="s">
        <v>149</v>
      </c>
      <c r="E632" s="212" t="s">
        <v>1561</v>
      </c>
      <c r="F632" s="213" t="s">
        <v>1562</v>
      </c>
      <c r="G632" s="214" t="s">
        <v>554</v>
      </c>
      <c r="H632" s="215">
        <v>1</v>
      </c>
      <c r="I632" s="216"/>
      <c r="J632" s="217">
        <f>ROUND(I632*H632,2)</f>
        <v>0</v>
      </c>
      <c r="K632" s="213" t="s">
        <v>1</v>
      </c>
      <c r="L632" s="45"/>
      <c r="M632" s="218" t="s">
        <v>1</v>
      </c>
      <c r="N632" s="219" t="s">
        <v>38</v>
      </c>
      <c r="O632" s="92"/>
      <c r="P632" s="220">
        <f>O632*H632</f>
        <v>0</v>
      </c>
      <c r="Q632" s="220">
        <v>0</v>
      </c>
      <c r="R632" s="220">
        <f>Q632*H632</f>
        <v>0</v>
      </c>
      <c r="S632" s="220">
        <v>0</v>
      </c>
      <c r="T632" s="221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2" t="s">
        <v>153</v>
      </c>
      <c r="AT632" s="222" t="s">
        <v>149</v>
      </c>
      <c r="AU632" s="222" t="s">
        <v>83</v>
      </c>
      <c r="AY632" s="18" t="s">
        <v>148</v>
      </c>
      <c r="BE632" s="223">
        <f>IF(N632="základní",J632,0)</f>
        <v>0</v>
      </c>
      <c r="BF632" s="223">
        <f>IF(N632="snížená",J632,0)</f>
        <v>0</v>
      </c>
      <c r="BG632" s="223">
        <f>IF(N632="zákl. přenesená",J632,0)</f>
        <v>0</v>
      </c>
      <c r="BH632" s="223">
        <f>IF(N632="sníž. přenesená",J632,0)</f>
        <v>0</v>
      </c>
      <c r="BI632" s="223">
        <f>IF(N632="nulová",J632,0)</f>
        <v>0</v>
      </c>
      <c r="BJ632" s="18" t="s">
        <v>81</v>
      </c>
      <c r="BK632" s="223">
        <f>ROUND(I632*H632,2)</f>
        <v>0</v>
      </c>
      <c r="BL632" s="18" t="s">
        <v>153</v>
      </c>
      <c r="BM632" s="222" t="s">
        <v>1563</v>
      </c>
    </row>
    <row r="633" s="12" customFormat="1">
      <c r="A633" s="12"/>
      <c r="B633" s="224"/>
      <c r="C633" s="225"/>
      <c r="D633" s="226" t="s">
        <v>168</v>
      </c>
      <c r="E633" s="227" t="s">
        <v>1</v>
      </c>
      <c r="F633" s="228" t="s">
        <v>81</v>
      </c>
      <c r="G633" s="225"/>
      <c r="H633" s="229">
        <v>1</v>
      </c>
      <c r="I633" s="230"/>
      <c r="J633" s="225"/>
      <c r="K633" s="225"/>
      <c r="L633" s="231"/>
      <c r="M633" s="232"/>
      <c r="N633" s="233"/>
      <c r="O633" s="233"/>
      <c r="P633" s="233"/>
      <c r="Q633" s="233"/>
      <c r="R633" s="233"/>
      <c r="S633" s="233"/>
      <c r="T633" s="234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T633" s="235" t="s">
        <v>168</v>
      </c>
      <c r="AU633" s="235" t="s">
        <v>83</v>
      </c>
      <c r="AV633" s="12" t="s">
        <v>83</v>
      </c>
      <c r="AW633" s="12" t="s">
        <v>30</v>
      </c>
      <c r="AX633" s="12" t="s">
        <v>73</v>
      </c>
      <c r="AY633" s="235" t="s">
        <v>148</v>
      </c>
    </row>
    <row r="634" s="15" customFormat="1">
      <c r="A634" s="15"/>
      <c r="B634" s="263"/>
      <c r="C634" s="264"/>
      <c r="D634" s="226" t="s">
        <v>168</v>
      </c>
      <c r="E634" s="265" t="s">
        <v>1</v>
      </c>
      <c r="F634" s="266" t="s">
        <v>1551</v>
      </c>
      <c r="G634" s="264"/>
      <c r="H634" s="265" t="s">
        <v>1</v>
      </c>
      <c r="I634" s="267"/>
      <c r="J634" s="264"/>
      <c r="K634" s="264"/>
      <c r="L634" s="268"/>
      <c r="M634" s="269"/>
      <c r="N634" s="270"/>
      <c r="O634" s="270"/>
      <c r="P634" s="270"/>
      <c r="Q634" s="270"/>
      <c r="R634" s="270"/>
      <c r="S634" s="270"/>
      <c r="T634" s="271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72" t="s">
        <v>168</v>
      </c>
      <c r="AU634" s="272" t="s">
        <v>83</v>
      </c>
      <c r="AV634" s="15" t="s">
        <v>81</v>
      </c>
      <c r="AW634" s="15" t="s">
        <v>30</v>
      </c>
      <c r="AX634" s="15" t="s">
        <v>73</v>
      </c>
      <c r="AY634" s="272" t="s">
        <v>148</v>
      </c>
    </row>
    <row r="635" s="15" customFormat="1">
      <c r="A635" s="15"/>
      <c r="B635" s="263"/>
      <c r="C635" s="264"/>
      <c r="D635" s="226" t="s">
        <v>168</v>
      </c>
      <c r="E635" s="265" t="s">
        <v>1</v>
      </c>
      <c r="F635" s="266" t="s">
        <v>1564</v>
      </c>
      <c r="G635" s="264"/>
      <c r="H635" s="265" t="s">
        <v>1</v>
      </c>
      <c r="I635" s="267"/>
      <c r="J635" s="264"/>
      <c r="K635" s="264"/>
      <c r="L635" s="268"/>
      <c r="M635" s="269"/>
      <c r="N635" s="270"/>
      <c r="O635" s="270"/>
      <c r="P635" s="270"/>
      <c r="Q635" s="270"/>
      <c r="R635" s="270"/>
      <c r="S635" s="270"/>
      <c r="T635" s="271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72" t="s">
        <v>168</v>
      </c>
      <c r="AU635" s="272" t="s">
        <v>83</v>
      </c>
      <c r="AV635" s="15" t="s">
        <v>81</v>
      </c>
      <c r="AW635" s="15" t="s">
        <v>30</v>
      </c>
      <c r="AX635" s="15" t="s">
        <v>73</v>
      </c>
      <c r="AY635" s="272" t="s">
        <v>148</v>
      </c>
    </row>
    <row r="636" s="13" customFormat="1">
      <c r="A636" s="13"/>
      <c r="B636" s="236"/>
      <c r="C636" s="237"/>
      <c r="D636" s="226" t="s">
        <v>168</v>
      </c>
      <c r="E636" s="238" t="s">
        <v>1</v>
      </c>
      <c r="F636" s="239" t="s">
        <v>170</v>
      </c>
      <c r="G636" s="237"/>
      <c r="H636" s="240">
        <v>1</v>
      </c>
      <c r="I636" s="241"/>
      <c r="J636" s="237"/>
      <c r="K636" s="237"/>
      <c r="L636" s="242"/>
      <c r="M636" s="243"/>
      <c r="N636" s="244"/>
      <c r="O636" s="244"/>
      <c r="P636" s="244"/>
      <c r="Q636" s="244"/>
      <c r="R636" s="244"/>
      <c r="S636" s="244"/>
      <c r="T636" s="245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6" t="s">
        <v>168</v>
      </c>
      <c r="AU636" s="246" t="s">
        <v>83</v>
      </c>
      <c r="AV636" s="13" t="s">
        <v>153</v>
      </c>
      <c r="AW636" s="13" t="s">
        <v>30</v>
      </c>
      <c r="AX636" s="13" t="s">
        <v>81</v>
      </c>
      <c r="AY636" s="246" t="s">
        <v>148</v>
      </c>
    </row>
    <row r="637" s="2" customFormat="1" ht="16.5" customHeight="1">
      <c r="A637" s="39"/>
      <c r="B637" s="40"/>
      <c r="C637" s="211" t="s">
        <v>914</v>
      </c>
      <c r="D637" s="211" t="s">
        <v>149</v>
      </c>
      <c r="E637" s="212" t="s">
        <v>1565</v>
      </c>
      <c r="F637" s="213" t="s">
        <v>1566</v>
      </c>
      <c r="G637" s="214" t="s">
        <v>554</v>
      </c>
      <c r="H637" s="215">
        <v>1</v>
      </c>
      <c r="I637" s="216"/>
      <c r="J637" s="217">
        <f>ROUND(I637*H637,2)</f>
        <v>0</v>
      </c>
      <c r="K637" s="213" t="s">
        <v>1</v>
      </c>
      <c r="L637" s="45"/>
      <c r="M637" s="218" t="s">
        <v>1</v>
      </c>
      <c r="N637" s="219" t="s">
        <v>38</v>
      </c>
      <c r="O637" s="92"/>
      <c r="P637" s="220">
        <f>O637*H637</f>
        <v>0</v>
      </c>
      <c r="Q637" s="220">
        <v>0</v>
      </c>
      <c r="R637" s="220">
        <f>Q637*H637</f>
        <v>0</v>
      </c>
      <c r="S637" s="220">
        <v>0</v>
      </c>
      <c r="T637" s="221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22" t="s">
        <v>153</v>
      </c>
      <c r="AT637" s="222" t="s">
        <v>149</v>
      </c>
      <c r="AU637" s="222" t="s">
        <v>83</v>
      </c>
      <c r="AY637" s="18" t="s">
        <v>148</v>
      </c>
      <c r="BE637" s="223">
        <f>IF(N637="základní",J637,0)</f>
        <v>0</v>
      </c>
      <c r="BF637" s="223">
        <f>IF(N637="snížená",J637,0)</f>
        <v>0</v>
      </c>
      <c r="BG637" s="223">
        <f>IF(N637="zákl. přenesená",J637,0)</f>
        <v>0</v>
      </c>
      <c r="BH637" s="223">
        <f>IF(N637="sníž. přenesená",J637,0)</f>
        <v>0</v>
      </c>
      <c r="BI637" s="223">
        <f>IF(N637="nulová",J637,0)</f>
        <v>0</v>
      </c>
      <c r="BJ637" s="18" t="s">
        <v>81</v>
      </c>
      <c r="BK637" s="223">
        <f>ROUND(I637*H637,2)</f>
        <v>0</v>
      </c>
      <c r="BL637" s="18" t="s">
        <v>153</v>
      </c>
      <c r="BM637" s="222" t="s">
        <v>1567</v>
      </c>
    </row>
    <row r="638" s="12" customFormat="1">
      <c r="A638" s="12"/>
      <c r="B638" s="224"/>
      <c r="C638" s="225"/>
      <c r="D638" s="226" t="s">
        <v>168</v>
      </c>
      <c r="E638" s="227" t="s">
        <v>1</v>
      </c>
      <c r="F638" s="228" t="s">
        <v>81</v>
      </c>
      <c r="G638" s="225"/>
      <c r="H638" s="229">
        <v>1</v>
      </c>
      <c r="I638" s="230"/>
      <c r="J638" s="225"/>
      <c r="K638" s="225"/>
      <c r="L638" s="231"/>
      <c r="M638" s="232"/>
      <c r="N638" s="233"/>
      <c r="O638" s="233"/>
      <c r="P638" s="233"/>
      <c r="Q638" s="233"/>
      <c r="R638" s="233"/>
      <c r="S638" s="233"/>
      <c r="T638" s="234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T638" s="235" t="s">
        <v>168</v>
      </c>
      <c r="AU638" s="235" t="s">
        <v>83</v>
      </c>
      <c r="AV638" s="12" t="s">
        <v>83</v>
      </c>
      <c r="AW638" s="12" t="s">
        <v>30</v>
      </c>
      <c r="AX638" s="12" t="s">
        <v>73</v>
      </c>
      <c r="AY638" s="235" t="s">
        <v>148</v>
      </c>
    </row>
    <row r="639" s="15" customFormat="1">
      <c r="A639" s="15"/>
      <c r="B639" s="263"/>
      <c r="C639" s="264"/>
      <c r="D639" s="226" t="s">
        <v>168</v>
      </c>
      <c r="E639" s="265" t="s">
        <v>1</v>
      </c>
      <c r="F639" s="266" t="s">
        <v>1551</v>
      </c>
      <c r="G639" s="264"/>
      <c r="H639" s="265" t="s">
        <v>1</v>
      </c>
      <c r="I639" s="267"/>
      <c r="J639" s="264"/>
      <c r="K639" s="264"/>
      <c r="L639" s="268"/>
      <c r="M639" s="269"/>
      <c r="N639" s="270"/>
      <c r="O639" s="270"/>
      <c r="P639" s="270"/>
      <c r="Q639" s="270"/>
      <c r="R639" s="270"/>
      <c r="S639" s="270"/>
      <c r="T639" s="271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72" t="s">
        <v>168</v>
      </c>
      <c r="AU639" s="272" t="s">
        <v>83</v>
      </c>
      <c r="AV639" s="15" t="s">
        <v>81</v>
      </c>
      <c r="AW639" s="15" t="s">
        <v>30</v>
      </c>
      <c r="AX639" s="15" t="s">
        <v>73</v>
      </c>
      <c r="AY639" s="272" t="s">
        <v>148</v>
      </c>
    </row>
    <row r="640" s="15" customFormat="1">
      <c r="A640" s="15"/>
      <c r="B640" s="263"/>
      <c r="C640" s="264"/>
      <c r="D640" s="226" t="s">
        <v>168</v>
      </c>
      <c r="E640" s="265" t="s">
        <v>1</v>
      </c>
      <c r="F640" s="266" t="s">
        <v>1568</v>
      </c>
      <c r="G640" s="264"/>
      <c r="H640" s="265" t="s">
        <v>1</v>
      </c>
      <c r="I640" s="267"/>
      <c r="J640" s="264"/>
      <c r="K640" s="264"/>
      <c r="L640" s="268"/>
      <c r="M640" s="269"/>
      <c r="N640" s="270"/>
      <c r="O640" s="270"/>
      <c r="P640" s="270"/>
      <c r="Q640" s="270"/>
      <c r="R640" s="270"/>
      <c r="S640" s="270"/>
      <c r="T640" s="271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72" t="s">
        <v>168</v>
      </c>
      <c r="AU640" s="272" t="s">
        <v>83</v>
      </c>
      <c r="AV640" s="15" t="s">
        <v>81</v>
      </c>
      <c r="AW640" s="15" t="s">
        <v>30</v>
      </c>
      <c r="AX640" s="15" t="s">
        <v>73</v>
      </c>
      <c r="AY640" s="272" t="s">
        <v>148</v>
      </c>
    </row>
    <row r="641" s="15" customFormat="1">
      <c r="A641" s="15"/>
      <c r="B641" s="263"/>
      <c r="C641" s="264"/>
      <c r="D641" s="226" t="s">
        <v>168</v>
      </c>
      <c r="E641" s="265" t="s">
        <v>1</v>
      </c>
      <c r="F641" s="266" t="s">
        <v>1569</v>
      </c>
      <c r="G641" s="264"/>
      <c r="H641" s="265" t="s">
        <v>1</v>
      </c>
      <c r="I641" s="267"/>
      <c r="J641" s="264"/>
      <c r="K641" s="264"/>
      <c r="L641" s="268"/>
      <c r="M641" s="269"/>
      <c r="N641" s="270"/>
      <c r="O641" s="270"/>
      <c r="P641" s="270"/>
      <c r="Q641" s="270"/>
      <c r="R641" s="270"/>
      <c r="S641" s="270"/>
      <c r="T641" s="271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72" t="s">
        <v>168</v>
      </c>
      <c r="AU641" s="272" t="s">
        <v>83</v>
      </c>
      <c r="AV641" s="15" t="s">
        <v>81</v>
      </c>
      <c r="AW641" s="15" t="s">
        <v>30</v>
      </c>
      <c r="AX641" s="15" t="s">
        <v>73</v>
      </c>
      <c r="AY641" s="272" t="s">
        <v>148</v>
      </c>
    </row>
    <row r="642" s="15" customFormat="1">
      <c r="A642" s="15"/>
      <c r="B642" s="263"/>
      <c r="C642" s="264"/>
      <c r="D642" s="226" t="s">
        <v>168</v>
      </c>
      <c r="E642" s="265" t="s">
        <v>1</v>
      </c>
      <c r="F642" s="266" t="s">
        <v>1570</v>
      </c>
      <c r="G642" s="264"/>
      <c r="H642" s="265" t="s">
        <v>1</v>
      </c>
      <c r="I642" s="267"/>
      <c r="J642" s="264"/>
      <c r="K642" s="264"/>
      <c r="L642" s="268"/>
      <c r="M642" s="269"/>
      <c r="N642" s="270"/>
      <c r="O642" s="270"/>
      <c r="P642" s="270"/>
      <c r="Q642" s="270"/>
      <c r="R642" s="270"/>
      <c r="S642" s="270"/>
      <c r="T642" s="271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72" t="s">
        <v>168</v>
      </c>
      <c r="AU642" s="272" t="s">
        <v>83</v>
      </c>
      <c r="AV642" s="15" t="s">
        <v>81</v>
      </c>
      <c r="AW642" s="15" t="s">
        <v>30</v>
      </c>
      <c r="AX642" s="15" t="s">
        <v>73</v>
      </c>
      <c r="AY642" s="272" t="s">
        <v>148</v>
      </c>
    </row>
    <row r="643" s="13" customFormat="1">
      <c r="A643" s="13"/>
      <c r="B643" s="236"/>
      <c r="C643" s="237"/>
      <c r="D643" s="226" t="s">
        <v>168</v>
      </c>
      <c r="E643" s="238" t="s">
        <v>1</v>
      </c>
      <c r="F643" s="239" t="s">
        <v>170</v>
      </c>
      <c r="G643" s="237"/>
      <c r="H643" s="240">
        <v>1</v>
      </c>
      <c r="I643" s="241"/>
      <c r="J643" s="237"/>
      <c r="K643" s="237"/>
      <c r="L643" s="242"/>
      <c r="M643" s="243"/>
      <c r="N643" s="244"/>
      <c r="O643" s="244"/>
      <c r="P643" s="244"/>
      <c r="Q643" s="244"/>
      <c r="R643" s="244"/>
      <c r="S643" s="244"/>
      <c r="T643" s="245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6" t="s">
        <v>168</v>
      </c>
      <c r="AU643" s="246" t="s">
        <v>83</v>
      </c>
      <c r="AV643" s="13" t="s">
        <v>153</v>
      </c>
      <c r="AW643" s="13" t="s">
        <v>30</v>
      </c>
      <c r="AX643" s="13" t="s">
        <v>81</v>
      </c>
      <c r="AY643" s="246" t="s">
        <v>148</v>
      </c>
    </row>
    <row r="644" s="2" customFormat="1" ht="16.5" customHeight="1">
      <c r="A644" s="39"/>
      <c r="B644" s="40"/>
      <c r="C644" s="211" t="s">
        <v>1571</v>
      </c>
      <c r="D644" s="211" t="s">
        <v>149</v>
      </c>
      <c r="E644" s="212" t="s">
        <v>1572</v>
      </c>
      <c r="F644" s="213" t="s">
        <v>1573</v>
      </c>
      <c r="G644" s="214" t="s">
        <v>554</v>
      </c>
      <c r="H644" s="215">
        <v>1</v>
      </c>
      <c r="I644" s="216"/>
      <c r="J644" s="217">
        <f>ROUND(I644*H644,2)</f>
        <v>0</v>
      </c>
      <c r="K644" s="213" t="s">
        <v>1</v>
      </c>
      <c r="L644" s="45"/>
      <c r="M644" s="218" t="s">
        <v>1</v>
      </c>
      <c r="N644" s="219" t="s">
        <v>38</v>
      </c>
      <c r="O644" s="92"/>
      <c r="P644" s="220">
        <f>O644*H644</f>
        <v>0</v>
      </c>
      <c r="Q644" s="220">
        <v>0</v>
      </c>
      <c r="R644" s="220">
        <f>Q644*H644</f>
        <v>0</v>
      </c>
      <c r="S644" s="220">
        <v>0</v>
      </c>
      <c r="T644" s="221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2" t="s">
        <v>153</v>
      </c>
      <c r="AT644" s="222" t="s">
        <v>149</v>
      </c>
      <c r="AU644" s="222" t="s">
        <v>83</v>
      </c>
      <c r="AY644" s="18" t="s">
        <v>148</v>
      </c>
      <c r="BE644" s="223">
        <f>IF(N644="základní",J644,0)</f>
        <v>0</v>
      </c>
      <c r="BF644" s="223">
        <f>IF(N644="snížená",J644,0)</f>
        <v>0</v>
      </c>
      <c r="BG644" s="223">
        <f>IF(N644="zákl. přenesená",J644,0)</f>
        <v>0</v>
      </c>
      <c r="BH644" s="223">
        <f>IF(N644="sníž. přenesená",J644,0)</f>
        <v>0</v>
      </c>
      <c r="BI644" s="223">
        <f>IF(N644="nulová",J644,0)</f>
        <v>0</v>
      </c>
      <c r="BJ644" s="18" t="s">
        <v>81</v>
      </c>
      <c r="BK644" s="223">
        <f>ROUND(I644*H644,2)</f>
        <v>0</v>
      </c>
      <c r="BL644" s="18" t="s">
        <v>153</v>
      </c>
      <c r="BM644" s="222" t="s">
        <v>1574</v>
      </c>
    </row>
    <row r="645" s="12" customFormat="1">
      <c r="A645" s="12"/>
      <c r="B645" s="224"/>
      <c r="C645" s="225"/>
      <c r="D645" s="226" t="s">
        <v>168</v>
      </c>
      <c r="E645" s="227" t="s">
        <v>1</v>
      </c>
      <c r="F645" s="228" t="s">
        <v>81</v>
      </c>
      <c r="G645" s="225"/>
      <c r="H645" s="229">
        <v>1</v>
      </c>
      <c r="I645" s="230"/>
      <c r="J645" s="225"/>
      <c r="K645" s="225"/>
      <c r="L645" s="231"/>
      <c r="M645" s="232"/>
      <c r="N645" s="233"/>
      <c r="O645" s="233"/>
      <c r="P645" s="233"/>
      <c r="Q645" s="233"/>
      <c r="R645" s="233"/>
      <c r="S645" s="233"/>
      <c r="T645" s="234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T645" s="235" t="s">
        <v>168</v>
      </c>
      <c r="AU645" s="235" t="s">
        <v>83</v>
      </c>
      <c r="AV645" s="12" t="s">
        <v>83</v>
      </c>
      <c r="AW645" s="12" t="s">
        <v>30</v>
      </c>
      <c r="AX645" s="12" t="s">
        <v>73</v>
      </c>
      <c r="AY645" s="235" t="s">
        <v>148</v>
      </c>
    </row>
    <row r="646" s="13" customFormat="1">
      <c r="A646" s="13"/>
      <c r="B646" s="236"/>
      <c r="C646" s="237"/>
      <c r="D646" s="226" t="s">
        <v>168</v>
      </c>
      <c r="E646" s="238" t="s">
        <v>1</v>
      </c>
      <c r="F646" s="239" t="s">
        <v>170</v>
      </c>
      <c r="G646" s="237"/>
      <c r="H646" s="240">
        <v>1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6" t="s">
        <v>168</v>
      </c>
      <c r="AU646" s="246" t="s">
        <v>83</v>
      </c>
      <c r="AV646" s="13" t="s">
        <v>153</v>
      </c>
      <c r="AW646" s="13" t="s">
        <v>30</v>
      </c>
      <c r="AX646" s="13" t="s">
        <v>81</v>
      </c>
      <c r="AY646" s="246" t="s">
        <v>148</v>
      </c>
    </row>
    <row r="647" s="2" customFormat="1" ht="16.5" customHeight="1">
      <c r="A647" s="39"/>
      <c r="B647" s="40"/>
      <c r="C647" s="211" t="s">
        <v>917</v>
      </c>
      <c r="D647" s="211" t="s">
        <v>149</v>
      </c>
      <c r="E647" s="212" t="s">
        <v>1575</v>
      </c>
      <c r="F647" s="213" t="s">
        <v>1576</v>
      </c>
      <c r="G647" s="214" t="s">
        <v>554</v>
      </c>
      <c r="H647" s="215">
        <v>1</v>
      </c>
      <c r="I647" s="216"/>
      <c r="J647" s="217">
        <f>ROUND(I647*H647,2)</f>
        <v>0</v>
      </c>
      <c r="K647" s="213" t="s">
        <v>1</v>
      </c>
      <c r="L647" s="45"/>
      <c r="M647" s="218" t="s">
        <v>1</v>
      </c>
      <c r="N647" s="219" t="s">
        <v>38</v>
      </c>
      <c r="O647" s="92"/>
      <c r="P647" s="220">
        <f>O647*H647</f>
        <v>0</v>
      </c>
      <c r="Q647" s="220">
        <v>0</v>
      </c>
      <c r="R647" s="220">
        <f>Q647*H647</f>
        <v>0</v>
      </c>
      <c r="S647" s="220">
        <v>0</v>
      </c>
      <c r="T647" s="221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22" t="s">
        <v>153</v>
      </c>
      <c r="AT647" s="222" t="s">
        <v>149</v>
      </c>
      <c r="AU647" s="222" t="s">
        <v>83</v>
      </c>
      <c r="AY647" s="18" t="s">
        <v>148</v>
      </c>
      <c r="BE647" s="223">
        <f>IF(N647="základní",J647,0)</f>
        <v>0</v>
      </c>
      <c r="BF647" s="223">
        <f>IF(N647="snížená",J647,0)</f>
        <v>0</v>
      </c>
      <c r="BG647" s="223">
        <f>IF(N647="zákl. přenesená",J647,0)</f>
        <v>0</v>
      </c>
      <c r="BH647" s="223">
        <f>IF(N647="sníž. přenesená",J647,0)</f>
        <v>0</v>
      </c>
      <c r="BI647" s="223">
        <f>IF(N647="nulová",J647,0)</f>
        <v>0</v>
      </c>
      <c r="BJ647" s="18" t="s">
        <v>81</v>
      </c>
      <c r="BK647" s="223">
        <f>ROUND(I647*H647,2)</f>
        <v>0</v>
      </c>
      <c r="BL647" s="18" t="s">
        <v>153</v>
      </c>
      <c r="BM647" s="222" t="s">
        <v>1577</v>
      </c>
    </row>
    <row r="648" s="2" customFormat="1" ht="21.75" customHeight="1">
      <c r="A648" s="39"/>
      <c r="B648" s="40"/>
      <c r="C648" s="211" t="s">
        <v>1578</v>
      </c>
      <c r="D648" s="211" t="s">
        <v>149</v>
      </c>
      <c r="E648" s="212" t="s">
        <v>1579</v>
      </c>
      <c r="F648" s="213" t="s">
        <v>1580</v>
      </c>
      <c r="G648" s="214" t="s">
        <v>554</v>
      </c>
      <c r="H648" s="215">
        <v>1</v>
      </c>
      <c r="I648" s="216"/>
      <c r="J648" s="217">
        <f>ROUND(I648*H648,2)</f>
        <v>0</v>
      </c>
      <c r="K648" s="213" t="s">
        <v>1</v>
      </c>
      <c r="L648" s="45"/>
      <c r="M648" s="218" t="s">
        <v>1</v>
      </c>
      <c r="N648" s="219" t="s">
        <v>38</v>
      </c>
      <c r="O648" s="92"/>
      <c r="P648" s="220">
        <f>O648*H648</f>
        <v>0</v>
      </c>
      <c r="Q648" s="220">
        <v>0</v>
      </c>
      <c r="R648" s="220">
        <f>Q648*H648</f>
        <v>0</v>
      </c>
      <c r="S648" s="220">
        <v>0</v>
      </c>
      <c r="T648" s="221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2" t="s">
        <v>153</v>
      </c>
      <c r="AT648" s="222" t="s">
        <v>149</v>
      </c>
      <c r="AU648" s="222" t="s">
        <v>83</v>
      </c>
      <c r="AY648" s="18" t="s">
        <v>148</v>
      </c>
      <c r="BE648" s="223">
        <f>IF(N648="základní",J648,0)</f>
        <v>0</v>
      </c>
      <c r="BF648" s="223">
        <f>IF(N648="snížená",J648,0)</f>
        <v>0</v>
      </c>
      <c r="BG648" s="223">
        <f>IF(N648="zákl. přenesená",J648,0)</f>
        <v>0</v>
      </c>
      <c r="BH648" s="223">
        <f>IF(N648="sníž. přenesená",J648,0)</f>
        <v>0</v>
      </c>
      <c r="BI648" s="223">
        <f>IF(N648="nulová",J648,0)</f>
        <v>0</v>
      </c>
      <c r="BJ648" s="18" t="s">
        <v>81</v>
      </c>
      <c r="BK648" s="223">
        <f>ROUND(I648*H648,2)</f>
        <v>0</v>
      </c>
      <c r="BL648" s="18" t="s">
        <v>153</v>
      </c>
      <c r="BM648" s="222" t="s">
        <v>1581</v>
      </c>
    </row>
    <row r="649" s="12" customFormat="1">
      <c r="A649" s="12"/>
      <c r="B649" s="224"/>
      <c r="C649" s="225"/>
      <c r="D649" s="226" t="s">
        <v>168</v>
      </c>
      <c r="E649" s="227" t="s">
        <v>1</v>
      </c>
      <c r="F649" s="228" t="s">
        <v>81</v>
      </c>
      <c r="G649" s="225"/>
      <c r="H649" s="229">
        <v>1</v>
      </c>
      <c r="I649" s="230"/>
      <c r="J649" s="225"/>
      <c r="K649" s="225"/>
      <c r="L649" s="231"/>
      <c r="M649" s="232"/>
      <c r="N649" s="233"/>
      <c r="O649" s="233"/>
      <c r="P649" s="233"/>
      <c r="Q649" s="233"/>
      <c r="R649" s="233"/>
      <c r="S649" s="233"/>
      <c r="T649" s="234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T649" s="235" t="s">
        <v>168</v>
      </c>
      <c r="AU649" s="235" t="s">
        <v>83</v>
      </c>
      <c r="AV649" s="12" t="s">
        <v>83</v>
      </c>
      <c r="AW649" s="12" t="s">
        <v>30</v>
      </c>
      <c r="AX649" s="12" t="s">
        <v>73</v>
      </c>
      <c r="AY649" s="235" t="s">
        <v>148</v>
      </c>
    </row>
    <row r="650" s="15" customFormat="1">
      <c r="A650" s="15"/>
      <c r="B650" s="263"/>
      <c r="C650" s="264"/>
      <c r="D650" s="226" t="s">
        <v>168</v>
      </c>
      <c r="E650" s="265" t="s">
        <v>1</v>
      </c>
      <c r="F650" s="266" t="s">
        <v>1551</v>
      </c>
      <c r="G650" s="264"/>
      <c r="H650" s="265" t="s">
        <v>1</v>
      </c>
      <c r="I650" s="267"/>
      <c r="J650" s="264"/>
      <c r="K650" s="264"/>
      <c r="L650" s="268"/>
      <c r="M650" s="269"/>
      <c r="N650" s="270"/>
      <c r="O650" s="270"/>
      <c r="P650" s="270"/>
      <c r="Q650" s="270"/>
      <c r="R650" s="270"/>
      <c r="S650" s="270"/>
      <c r="T650" s="271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72" t="s">
        <v>168</v>
      </c>
      <c r="AU650" s="272" t="s">
        <v>83</v>
      </c>
      <c r="AV650" s="15" t="s">
        <v>81</v>
      </c>
      <c r="AW650" s="15" t="s">
        <v>30</v>
      </c>
      <c r="AX650" s="15" t="s">
        <v>73</v>
      </c>
      <c r="AY650" s="272" t="s">
        <v>148</v>
      </c>
    </row>
    <row r="651" s="15" customFormat="1">
      <c r="A651" s="15"/>
      <c r="B651" s="263"/>
      <c r="C651" s="264"/>
      <c r="D651" s="226" t="s">
        <v>168</v>
      </c>
      <c r="E651" s="265" t="s">
        <v>1</v>
      </c>
      <c r="F651" s="266" t="s">
        <v>1582</v>
      </c>
      <c r="G651" s="264"/>
      <c r="H651" s="265" t="s">
        <v>1</v>
      </c>
      <c r="I651" s="267"/>
      <c r="J651" s="264"/>
      <c r="K651" s="264"/>
      <c r="L651" s="268"/>
      <c r="M651" s="269"/>
      <c r="N651" s="270"/>
      <c r="O651" s="270"/>
      <c r="P651" s="270"/>
      <c r="Q651" s="270"/>
      <c r="R651" s="270"/>
      <c r="S651" s="270"/>
      <c r="T651" s="271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72" t="s">
        <v>168</v>
      </c>
      <c r="AU651" s="272" t="s">
        <v>83</v>
      </c>
      <c r="AV651" s="15" t="s">
        <v>81</v>
      </c>
      <c r="AW651" s="15" t="s">
        <v>30</v>
      </c>
      <c r="AX651" s="15" t="s">
        <v>73</v>
      </c>
      <c r="AY651" s="272" t="s">
        <v>148</v>
      </c>
    </row>
    <row r="652" s="15" customFormat="1">
      <c r="A652" s="15"/>
      <c r="B652" s="263"/>
      <c r="C652" s="264"/>
      <c r="D652" s="226" t="s">
        <v>168</v>
      </c>
      <c r="E652" s="265" t="s">
        <v>1</v>
      </c>
      <c r="F652" s="266" t="s">
        <v>1583</v>
      </c>
      <c r="G652" s="264"/>
      <c r="H652" s="265" t="s">
        <v>1</v>
      </c>
      <c r="I652" s="267"/>
      <c r="J652" s="264"/>
      <c r="K652" s="264"/>
      <c r="L652" s="268"/>
      <c r="M652" s="269"/>
      <c r="N652" s="270"/>
      <c r="O652" s="270"/>
      <c r="P652" s="270"/>
      <c r="Q652" s="270"/>
      <c r="R652" s="270"/>
      <c r="S652" s="270"/>
      <c r="T652" s="271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72" t="s">
        <v>168</v>
      </c>
      <c r="AU652" s="272" t="s">
        <v>83</v>
      </c>
      <c r="AV652" s="15" t="s">
        <v>81</v>
      </c>
      <c r="AW652" s="15" t="s">
        <v>30</v>
      </c>
      <c r="AX652" s="15" t="s">
        <v>73</v>
      </c>
      <c r="AY652" s="272" t="s">
        <v>148</v>
      </c>
    </row>
    <row r="653" s="13" customFormat="1">
      <c r="A653" s="13"/>
      <c r="B653" s="236"/>
      <c r="C653" s="237"/>
      <c r="D653" s="226" t="s">
        <v>168</v>
      </c>
      <c r="E653" s="238" t="s">
        <v>1</v>
      </c>
      <c r="F653" s="239" t="s">
        <v>170</v>
      </c>
      <c r="G653" s="237"/>
      <c r="H653" s="240">
        <v>1</v>
      </c>
      <c r="I653" s="241"/>
      <c r="J653" s="237"/>
      <c r="K653" s="237"/>
      <c r="L653" s="242"/>
      <c r="M653" s="243"/>
      <c r="N653" s="244"/>
      <c r="O653" s="244"/>
      <c r="P653" s="244"/>
      <c r="Q653" s="244"/>
      <c r="R653" s="244"/>
      <c r="S653" s="244"/>
      <c r="T653" s="24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6" t="s">
        <v>168</v>
      </c>
      <c r="AU653" s="246" t="s">
        <v>83</v>
      </c>
      <c r="AV653" s="13" t="s">
        <v>153</v>
      </c>
      <c r="AW653" s="13" t="s">
        <v>30</v>
      </c>
      <c r="AX653" s="13" t="s">
        <v>81</v>
      </c>
      <c r="AY653" s="246" t="s">
        <v>148</v>
      </c>
    </row>
    <row r="654" s="11" customFormat="1" ht="22.8" customHeight="1">
      <c r="A654" s="11"/>
      <c r="B654" s="197"/>
      <c r="C654" s="198"/>
      <c r="D654" s="199" t="s">
        <v>72</v>
      </c>
      <c r="E654" s="283" t="s">
        <v>1584</v>
      </c>
      <c r="F654" s="283" t="s">
        <v>1585</v>
      </c>
      <c r="G654" s="198"/>
      <c r="H654" s="198"/>
      <c r="I654" s="201"/>
      <c r="J654" s="284">
        <f>BK654</f>
        <v>0</v>
      </c>
      <c r="K654" s="198"/>
      <c r="L654" s="203"/>
      <c r="M654" s="204"/>
      <c r="N654" s="205"/>
      <c r="O654" s="205"/>
      <c r="P654" s="206">
        <f>SUM(P655:P672)</f>
        <v>0</v>
      </c>
      <c r="Q654" s="205"/>
      <c r="R654" s="206">
        <f>SUM(R655:R672)</f>
        <v>0</v>
      </c>
      <c r="S654" s="205"/>
      <c r="T654" s="207">
        <f>SUM(T655:T672)</f>
        <v>0</v>
      </c>
      <c r="U654" s="11"/>
      <c r="V654" s="11"/>
      <c r="W654" s="11"/>
      <c r="X654" s="11"/>
      <c r="Y654" s="11"/>
      <c r="Z654" s="11"/>
      <c r="AA654" s="11"/>
      <c r="AB654" s="11"/>
      <c r="AC654" s="11"/>
      <c r="AD654" s="11"/>
      <c r="AE654" s="11"/>
      <c r="AR654" s="208" t="s">
        <v>153</v>
      </c>
      <c r="AT654" s="209" t="s">
        <v>72</v>
      </c>
      <c r="AU654" s="209" t="s">
        <v>81</v>
      </c>
      <c r="AY654" s="208" t="s">
        <v>148</v>
      </c>
      <c r="BK654" s="210">
        <f>SUM(BK655:BK672)</f>
        <v>0</v>
      </c>
    </row>
    <row r="655" s="2" customFormat="1" ht="16.5" customHeight="1">
      <c r="A655" s="39"/>
      <c r="B655" s="40"/>
      <c r="C655" s="211" t="s">
        <v>922</v>
      </c>
      <c r="D655" s="211" t="s">
        <v>149</v>
      </c>
      <c r="E655" s="212" t="s">
        <v>1586</v>
      </c>
      <c r="F655" s="213" t="s">
        <v>1587</v>
      </c>
      <c r="G655" s="214" t="s">
        <v>554</v>
      </c>
      <c r="H655" s="215">
        <v>1</v>
      </c>
      <c r="I655" s="216"/>
      <c r="J655" s="217">
        <f>ROUND(I655*H655,2)</f>
        <v>0</v>
      </c>
      <c r="K655" s="213" t="s">
        <v>1</v>
      </c>
      <c r="L655" s="45"/>
      <c r="M655" s="218" t="s">
        <v>1</v>
      </c>
      <c r="N655" s="219" t="s">
        <v>38</v>
      </c>
      <c r="O655" s="92"/>
      <c r="P655" s="220">
        <f>O655*H655</f>
        <v>0</v>
      </c>
      <c r="Q655" s="220">
        <v>0</v>
      </c>
      <c r="R655" s="220">
        <f>Q655*H655</f>
        <v>0</v>
      </c>
      <c r="S655" s="220">
        <v>0</v>
      </c>
      <c r="T655" s="221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22" t="s">
        <v>1588</v>
      </c>
      <c r="AT655" s="222" t="s">
        <v>149</v>
      </c>
      <c r="AU655" s="222" t="s">
        <v>83</v>
      </c>
      <c r="AY655" s="18" t="s">
        <v>148</v>
      </c>
      <c r="BE655" s="223">
        <f>IF(N655="základní",J655,0)</f>
        <v>0</v>
      </c>
      <c r="BF655" s="223">
        <f>IF(N655="snížená",J655,0)</f>
        <v>0</v>
      </c>
      <c r="BG655" s="223">
        <f>IF(N655="zákl. přenesená",J655,0)</f>
        <v>0</v>
      </c>
      <c r="BH655" s="223">
        <f>IF(N655="sníž. přenesená",J655,0)</f>
        <v>0</v>
      </c>
      <c r="BI655" s="223">
        <f>IF(N655="nulová",J655,0)</f>
        <v>0</v>
      </c>
      <c r="BJ655" s="18" t="s">
        <v>81</v>
      </c>
      <c r="BK655" s="223">
        <f>ROUND(I655*H655,2)</f>
        <v>0</v>
      </c>
      <c r="BL655" s="18" t="s">
        <v>1588</v>
      </c>
      <c r="BM655" s="222" t="s">
        <v>1589</v>
      </c>
    </row>
    <row r="656" s="2" customFormat="1" ht="16.5" customHeight="1">
      <c r="A656" s="39"/>
      <c r="B656" s="40"/>
      <c r="C656" s="211" t="s">
        <v>1590</v>
      </c>
      <c r="D656" s="211" t="s">
        <v>149</v>
      </c>
      <c r="E656" s="212" t="s">
        <v>1591</v>
      </c>
      <c r="F656" s="213" t="s">
        <v>1592</v>
      </c>
      <c r="G656" s="214" t="s">
        <v>554</v>
      </c>
      <c r="H656" s="215">
        <v>1</v>
      </c>
      <c r="I656" s="216"/>
      <c r="J656" s="217">
        <f>ROUND(I656*H656,2)</f>
        <v>0</v>
      </c>
      <c r="K656" s="213" t="s">
        <v>1</v>
      </c>
      <c r="L656" s="45"/>
      <c r="M656" s="218" t="s">
        <v>1</v>
      </c>
      <c r="N656" s="219" t="s">
        <v>38</v>
      </c>
      <c r="O656" s="92"/>
      <c r="P656" s="220">
        <f>O656*H656</f>
        <v>0</v>
      </c>
      <c r="Q656" s="220">
        <v>0</v>
      </c>
      <c r="R656" s="220">
        <f>Q656*H656</f>
        <v>0</v>
      </c>
      <c r="S656" s="220">
        <v>0</v>
      </c>
      <c r="T656" s="221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22" t="s">
        <v>1588</v>
      </c>
      <c r="AT656" s="222" t="s">
        <v>149</v>
      </c>
      <c r="AU656" s="222" t="s">
        <v>83</v>
      </c>
      <c r="AY656" s="18" t="s">
        <v>148</v>
      </c>
      <c r="BE656" s="223">
        <f>IF(N656="základní",J656,0)</f>
        <v>0</v>
      </c>
      <c r="BF656" s="223">
        <f>IF(N656="snížená",J656,0)</f>
        <v>0</v>
      </c>
      <c r="BG656" s="223">
        <f>IF(N656="zákl. přenesená",J656,0)</f>
        <v>0</v>
      </c>
      <c r="BH656" s="223">
        <f>IF(N656="sníž. přenesená",J656,0)</f>
        <v>0</v>
      </c>
      <c r="BI656" s="223">
        <f>IF(N656="nulová",J656,0)</f>
        <v>0</v>
      </c>
      <c r="BJ656" s="18" t="s">
        <v>81</v>
      </c>
      <c r="BK656" s="223">
        <f>ROUND(I656*H656,2)</f>
        <v>0</v>
      </c>
      <c r="BL656" s="18" t="s">
        <v>1588</v>
      </c>
      <c r="BM656" s="222" t="s">
        <v>1593</v>
      </c>
    </row>
    <row r="657" s="2" customFormat="1" ht="21.75" customHeight="1">
      <c r="A657" s="39"/>
      <c r="B657" s="40"/>
      <c r="C657" s="211" t="s">
        <v>928</v>
      </c>
      <c r="D657" s="211" t="s">
        <v>149</v>
      </c>
      <c r="E657" s="212" t="s">
        <v>1594</v>
      </c>
      <c r="F657" s="213" t="s">
        <v>1595</v>
      </c>
      <c r="G657" s="214" t="s">
        <v>1596</v>
      </c>
      <c r="H657" s="215">
        <v>1</v>
      </c>
      <c r="I657" s="216"/>
      <c r="J657" s="217">
        <f>ROUND(I657*H657,2)</f>
        <v>0</v>
      </c>
      <c r="K657" s="213" t="s">
        <v>1</v>
      </c>
      <c r="L657" s="45"/>
      <c r="M657" s="218" t="s">
        <v>1</v>
      </c>
      <c r="N657" s="219" t="s">
        <v>38</v>
      </c>
      <c r="O657" s="92"/>
      <c r="P657" s="220">
        <f>O657*H657</f>
        <v>0</v>
      </c>
      <c r="Q657" s="220">
        <v>0</v>
      </c>
      <c r="R657" s="220">
        <f>Q657*H657</f>
        <v>0</v>
      </c>
      <c r="S657" s="220">
        <v>0</v>
      </c>
      <c r="T657" s="221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22" t="s">
        <v>1588</v>
      </c>
      <c r="AT657" s="222" t="s">
        <v>149</v>
      </c>
      <c r="AU657" s="222" t="s">
        <v>83</v>
      </c>
      <c r="AY657" s="18" t="s">
        <v>148</v>
      </c>
      <c r="BE657" s="223">
        <f>IF(N657="základní",J657,0)</f>
        <v>0</v>
      </c>
      <c r="BF657" s="223">
        <f>IF(N657="snížená",J657,0)</f>
        <v>0</v>
      </c>
      <c r="BG657" s="223">
        <f>IF(N657="zákl. přenesená",J657,0)</f>
        <v>0</v>
      </c>
      <c r="BH657" s="223">
        <f>IF(N657="sníž. přenesená",J657,0)</f>
        <v>0</v>
      </c>
      <c r="BI657" s="223">
        <f>IF(N657="nulová",J657,0)</f>
        <v>0</v>
      </c>
      <c r="BJ657" s="18" t="s">
        <v>81</v>
      </c>
      <c r="BK657" s="223">
        <f>ROUND(I657*H657,2)</f>
        <v>0</v>
      </c>
      <c r="BL657" s="18" t="s">
        <v>1588</v>
      </c>
      <c r="BM657" s="222" t="s">
        <v>1597</v>
      </c>
    </row>
    <row r="658" s="2" customFormat="1" ht="16.5" customHeight="1">
      <c r="A658" s="39"/>
      <c r="B658" s="40"/>
      <c r="C658" s="211" t="s">
        <v>1598</v>
      </c>
      <c r="D658" s="211" t="s">
        <v>149</v>
      </c>
      <c r="E658" s="212" t="s">
        <v>1599</v>
      </c>
      <c r="F658" s="213" t="s">
        <v>1600</v>
      </c>
      <c r="G658" s="214" t="s">
        <v>554</v>
      </c>
      <c r="H658" s="215">
        <v>1</v>
      </c>
      <c r="I658" s="216"/>
      <c r="J658" s="217">
        <f>ROUND(I658*H658,2)</f>
        <v>0</v>
      </c>
      <c r="K658" s="213" t="s">
        <v>1</v>
      </c>
      <c r="L658" s="45"/>
      <c r="M658" s="218" t="s">
        <v>1</v>
      </c>
      <c r="N658" s="219" t="s">
        <v>38</v>
      </c>
      <c r="O658" s="92"/>
      <c r="P658" s="220">
        <f>O658*H658</f>
        <v>0</v>
      </c>
      <c r="Q658" s="220">
        <v>0</v>
      </c>
      <c r="R658" s="220">
        <f>Q658*H658</f>
        <v>0</v>
      </c>
      <c r="S658" s="220">
        <v>0</v>
      </c>
      <c r="T658" s="221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2" t="s">
        <v>1588</v>
      </c>
      <c r="AT658" s="222" t="s">
        <v>149</v>
      </c>
      <c r="AU658" s="222" t="s">
        <v>83</v>
      </c>
      <c r="AY658" s="18" t="s">
        <v>148</v>
      </c>
      <c r="BE658" s="223">
        <f>IF(N658="základní",J658,0)</f>
        <v>0</v>
      </c>
      <c r="BF658" s="223">
        <f>IF(N658="snížená",J658,0)</f>
        <v>0</v>
      </c>
      <c r="BG658" s="223">
        <f>IF(N658="zákl. přenesená",J658,0)</f>
        <v>0</v>
      </c>
      <c r="BH658" s="223">
        <f>IF(N658="sníž. přenesená",J658,0)</f>
        <v>0</v>
      </c>
      <c r="BI658" s="223">
        <f>IF(N658="nulová",J658,0)</f>
        <v>0</v>
      </c>
      <c r="BJ658" s="18" t="s">
        <v>81</v>
      </c>
      <c r="BK658" s="223">
        <f>ROUND(I658*H658,2)</f>
        <v>0</v>
      </c>
      <c r="BL658" s="18" t="s">
        <v>1588</v>
      </c>
      <c r="BM658" s="222" t="s">
        <v>1601</v>
      </c>
    </row>
    <row r="659" s="12" customFormat="1">
      <c r="A659" s="12"/>
      <c r="B659" s="224"/>
      <c r="C659" s="225"/>
      <c r="D659" s="226" t="s">
        <v>168</v>
      </c>
      <c r="E659" s="227" t="s">
        <v>1</v>
      </c>
      <c r="F659" s="228" t="s">
        <v>81</v>
      </c>
      <c r="G659" s="225"/>
      <c r="H659" s="229">
        <v>1</v>
      </c>
      <c r="I659" s="230"/>
      <c r="J659" s="225"/>
      <c r="K659" s="225"/>
      <c r="L659" s="231"/>
      <c r="M659" s="232"/>
      <c r="N659" s="233"/>
      <c r="O659" s="233"/>
      <c r="P659" s="233"/>
      <c r="Q659" s="233"/>
      <c r="R659" s="233"/>
      <c r="S659" s="233"/>
      <c r="T659" s="234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T659" s="235" t="s">
        <v>168</v>
      </c>
      <c r="AU659" s="235" t="s">
        <v>83</v>
      </c>
      <c r="AV659" s="12" t="s">
        <v>83</v>
      </c>
      <c r="AW659" s="12" t="s">
        <v>30</v>
      </c>
      <c r="AX659" s="12" t="s">
        <v>73</v>
      </c>
      <c r="AY659" s="235" t="s">
        <v>148</v>
      </c>
    </row>
    <row r="660" s="15" customFormat="1">
      <c r="A660" s="15"/>
      <c r="B660" s="263"/>
      <c r="C660" s="264"/>
      <c r="D660" s="226" t="s">
        <v>168</v>
      </c>
      <c r="E660" s="265" t="s">
        <v>1</v>
      </c>
      <c r="F660" s="266" t="s">
        <v>1551</v>
      </c>
      <c r="G660" s="264"/>
      <c r="H660" s="265" t="s">
        <v>1</v>
      </c>
      <c r="I660" s="267"/>
      <c r="J660" s="264"/>
      <c r="K660" s="264"/>
      <c r="L660" s="268"/>
      <c r="M660" s="269"/>
      <c r="N660" s="270"/>
      <c r="O660" s="270"/>
      <c r="P660" s="270"/>
      <c r="Q660" s="270"/>
      <c r="R660" s="270"/>
      <c r="S660" s="270"/>
      <c r="T660" s="271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72" t="s">
        <v>168</v>
      </c>
      <c r="AU660" s="272" t="s">
        <v>83</v>
      </c>
      <c r="AV660" s="15" t="s">
        <v>81</v>
      </c>
      <c r="AW660" s="15" t="s">
        <v>30</v>
      </c>
      <c r="AX660" s="15" t="s">
        <v>73</v>
      </c>
      <c r="AY660" s="272" t="s">
        <v>148</v>
      </c>
    </row>
    <row r="661" s="15" customFormat="1">
      <c r="A661" s="15"/>
      <c r="B661" s="263"/>
      <c r="C661" s="264"/>
      <c r="D661" s="226" t="s">
        <v>168</v>
      </c>
      <c r="E661" s="265" t="s">
        <v>1</v>
      </c>
      <c r="F661" s="266" t="s">
        <v>1602</v>
      </c>
      <c r="G661" s="264"/>
      <c r="H661" s="265" t="s">
        <v>1</v>
      </c>
      <c r="I661" s="267"/>
      <c r="J661" s="264"/>
      <c r="K661" s="264"/>
      <c r="L661" s="268"/>
      <c r="M661" s="269"/>
      <c r="N661" s="270"/>
      <c r="O661" s="270"/>
      <c r="P661" s="270"/>
      <c r="Q661" s="270"/>
      <c r="R661" s="270"/>
      <c r="S661" s="270"/>
      <c r="T661" s="271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72" t="s">
        <v>168</v>
      </c>
      <c r="AU661" s="272" t="s">
        <v>83</v>
      </c>
      <c r="AV661" s="15" t="s">
        <v>81</v>
      </c>
      <c r="AW661" s="15" t="s">
        <v>30</v>
      </c>
      <c r="AX661" s="15" t="s">
        <v>73</v>
      </c>
      <c r="AY661" s="272" t="s">
        <v>148</v>
      </c>
    </row>
    <row r="662" s="15" customFormat="1">
      <c r="A662" s="15"/>
      <c r="B662" s="263"/>
      <c r="C662" s="264"/>
      <c r="D662" s="226" t="s">
        <v>168</v>
      </c>
      <c r="E662" s="265" t="s">
        <v>1</v>
      </c>
      <c r="F662" s="266" t="s">
        <v>1603</v>
      </c>
      <c r="G662" s="264"/>
      <c r="H662" s="265" t="s">
        <v>1</v>
      </c>
      <c r="I662" s="267"/>
      <c r="J662" s="264"/>
      <c r="K662" s="264"/>
      <c r="L662" s="268"/>
      <c r="M662" s="269"/>
      <c r="N662" s="270"/>
      <c r="O662" s="270"/>
      <c r="P662" s="270"/>
      <c r="Q662" s="270"/>
      <c r="R662" s="270"/>
      <c r="S662" s="270"/>
      <c r="T662" s="271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72" t="s">
        <v>168</v>
      </c>
      <c r="AU662" s="272" t="s">
        <v>83</v>
      </c>
      <c r="AV662" s="15" t="s">
        <v>81</v>
      </c>
      <c r="AW662" s="15" t="s">
        <v>30</v>
      </c>
      <c r="AX662" s="15" t="s">
        <v>73</v>
      </c>
      <c r="AY662" s="272" t="s">
        <v>148</v>
      </c>
    </row>
    <row r="663" s="15" customFormat="1">
      <c r="A663" s="15"/>
      <c r="B663" s="263"/>
      <c r="C663" s="264"/>
      <c r="D663" s="226" t="s">
        <v>168</v>
      </c>
      <c r="E663" s="265" t="s">
        <v>1</v>
      </c>
      <c r="F663" s="266" t="s">
        <v>1604</v>
      </c>
      <c r="G663" s="264"/>
      <c r="H663" s="265" t="s">
        <v>1</v>
      </c>
      <c r="I663" s="267"/>
      <c r="J663" s="264"/>
      <c r="K663" s="264"/>
      <c r="L663" s="268"/>
      <c r="M663" s="269"/>
      <c r="N663" s="270"/>
      <c r="O663" s="270"/>
      <c r="P663" s="270"/>
      <c r="Q663" s="270"/>
      <c r="R663" s="270"/>
      <c r="S663" s="270"/>
      <c r="T663" s="271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72" t="s">
        <v>168</v>
      </c>
      <c r="AU663" s="272" t="s">
        <v>83</v>
      </c>
      <c r="AV663" s="15" t="s">
        <v>81</v>
      </c>
      <c r="AW663" s="15" t="s">
        <v>30</v>
      </c>
      <c r="AX663" s="15" t="s">
        <v>73</v>
      </c>
      <c r="AY663" s="272" t="s">
        <v>148</v>
      </c>
    </row>
    <row r="664" s="13" customFormat="1">
      <c r="A664" s="13"/>
      <c r="B664" s="236"/>
      <c r="C664" s="237"/>
      <c r="D664" s="226" t="s">
        <v>168</v>
      </c>
      <c r="E664" s="238" t="s">
        <v>1</v>
      </c>
      <c r="F664" s="239" t="s">
        <v>170</v>
      </c>
      <c r="G664" s="237"/>
      <c r="H664" s="240">
        <v>1</v>
      </c>
      <c r="I664" s="241"/>
      <c r="J664" s="237"/>
      <c r="K664" s="237"/>
      <c r="L664" s="242"/>
      <c r="M664" s="243"/>
      <c r="N664" s="244"/>
      <c r="O664" s="244"/>
      <c r="P664" s="244"/>
      <c r="Q664" s="244"/>
      <c r="R664" s="244"/>
      <c r="S664" s="244"/>
      <c r="T664" s="24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6" t="s">
        <v>168</v>
      </c>
      <c r="AU664" s="246" t="s">
        <v>83</v>
      </c>
      <c r="AV664" s="13" t="s">
        <v>153</v>
      </c>
      <c r="AW664" s="13" t="s">
        <v>30</v>
      </c>
      <c r="AX664" s="13" t="s">
        <v>81</v>
      </c>
      <c r="AY664" s="246" t="s">
        <v>148</v>
      </c>
    </row>
    <row r="665" s="2" customFormat="1" ht="24.15" customHeight="1">
      <c r="A665" s="39"/>
      <c r="B665" s="40"/>
      <c r="C665" s="211" t="s">
        <v>932</v>
      </c>
      <c r="D665" s="211" t="s">
        <v>149</v>
      </c>
      <c r="E665" s="212" t="s">
        <v>1605</v>
      </c>
      <c r="F665" s="213" t="s">
        <v>1606</v>
      </c>
      <c r="G665" s="214" t="s">
        <v>554</v>
      </c>
      <c r="H665" s="215">
        <v>1</v>
      </c>
      <c r="I665" s="216"/>
      <c r="J665" s="217">
        <f>ROUND(I665*H665,2)</f>
        <v>0</v>
      </c>
      <c r="K665" s="213" t="s">
        <v>1</v>
      </c>
      <c r="L665" s="45"/>
      <c r="M665" s="218" t="s">
        <v>1</v>
      </c>
      <c r="N665" s="219" t="s">
        <v>38</v>
      </c>
      <c r="O665" s="92"/>
      <c r="P665" s="220">
        <f>O665*H665</f>
        <v>0</v>
      </c>
      <c r="Q665" s="220">
        <v>0</v>
      </c>
      <c r="R665" s="220">
        <f>Q665*H665</f>
        <v>0</v>
      </c>
      <c r="S665" s="220">
        <v>0</v>
      </c>
      <c r="T665" s="221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22" t="s">
        <v>1588</v>
      </c>
      <c r="AT665" s="222" t="s">
        <v>149</v>
      </c>
      <c r="AU665" s="222" t="s">
        <v>83</v>
      </c>
      <c r="AY665" s="18" t="s">
        <v>148</v>
      </c>
      <c r="BE665" s="223">
        <f>IF(N665="základní",J665,0)</f>
        <v>0</v>
      </c>
      <c r="BF665" s="223">
        <f>IF(N665="snížená",J665,0)</f>
        <v>0</v>
      </c>
      <c r="BG665" s="223">
        <f>IF(N665="zákl. přenesená",J665,0)</f>
        <v>0</v>
      </c>
      <c r="BH665" s="223">
        <f>IF(N665="sníž. přenesená",J665,0)</f>
        <v>0</v>
      </c>
      <c r="BI665" s="223">
        <f>IF(N665="nulová",J665,0)</f>
        <v>0</v>
      </c>
      <c r="BJ665" s="18" t="s">
        <v>81</v>
      </c>
      <c r="BK665" s="223">
        <f>ROUND(I665*H665,2)</f>
        <v>0</v>
      </c>
      <c r="BL665" s="18" t="s">
        <v>1588</v>
      </c>
      <c r="BM665" s="222" t="s">
        <v>1607</v>
      </c>
    </row>
    <row r="666" s="15" customFormat="1">
      <c r="A666" s="15"/>
      <c r="B666" s="263"/>
      <c r="C666" s="264"/>
      <c r="D666" s="226" t="s">
        <v>168</v>
      </c>
      <c r="E666" s="265" t="s">
        <v>1</v>
      </c>
      <c r="F666" s="266" t="s">
        <v>1608</v>
      </c>
      <c r="G666" s="264"/>
      <c r="H666" s="265" t="s">
        <v>1</v>
      </c>
      <c r="I666" s="267"/>
      <c r="J666" s="264"/>
      <c r="K666" s="264"/>
      <c r="L666" s="268"/>
      <c r="M666" s="269"/>
      <c r="N666" s="270"/>
      <c r="O666" s="270"/>
      <c r="P666" s="270"/>
      <c r="Q666" s="270"/>
      <c r="R666" s="270"/>
      <c r="S666" s="270"/>
      <c r="T666" s="271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72" t="s">
        <v>168</v>
      </c>
      <c r="AU666" s="272" t="s">
        <v>83</v>
      </c>
      <c r="AV666" s="15" t="s">
        <v>81</v>
      </c>
      <c r="AW666" s="15" t="s">
        <v>30</v>
      </c>
      <c r="AX666" s="15" t="s">
        <v>73</v>
      </c>
      <c r="AY666" s="272" t="s">
        <v>148</v>
      </c>
    </row>
    <row r="667" s="15" customFormat="1">
      <c r="A667" s="15"/>
      <c r="B667" s="263"/>
      <c r="C667" s="264"/>
      <c r="D667" s="226" t="s">
        <v>168</v>
      </c>
      <c r="E667" s="265" t="s">
        <v>1</v>
      </c>
      <c r="F667" s="266" t="s">
        <v>1609</v>
      </c>
      <c r="G667" s="264"/>
      <c r="H667" s="265" t="s">
        <v>1</v>
      </c>
      <c r="I667" s="267"/>
      <c r="J667" s="264"/>
      <c r="K667" s="264"/>
      <c r="L667" s="268"/>
      <c r="M667" s="269"/>
      <c r="N667" s="270"/>
      <c r="O667" s="270"/>
      <c r="P667" s="270"/>
      <c r="Q667" s="270"/>
      <c r="R667" s="270"/>
      <c r="S667" s="270"/>
      <c r="T667" s="271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72" t="s">
        <v>168</v>
      </c>
      <c r="AU667" s="272" t="s">
        <v>83</v>
      </c>
      <c r="AV667" s="15" t="s">
        <v>81</v>
      </c>
      <c r="AW667" s="15" t="s">
        <v>30</v>
      </c>
      <c r="AX667" s="15" t="s">
        <v>73</v>
      </c>
      <c r="AY667" s="272" t="s">
        <v>148</v>
      </c>
    </row>
    <row r="668" s="12" customFormat="1">
      <c r="A668" s="12"/>
      <c r="B668" s="224"/>
      <c r="C668" s="225"/>
      <c r="D668" s="226" t="s">
        <v>168</v>
      </c>
      <c r="E668" s="227" t="s">
        <v>1</v>
      </c>
      <c r="F668" s="228" t="s">
        <v>81</v>
      </c>
      <c r="G668" s="225"/>
      <c r="H668" s="229">
        <v>1</v>
      </c>
      <c r="I668" s="230"/>
      <c r="J668" s="225"/>
      <c r="K668" s="225"/>
      <c r="L668" s="231"/>
      <c r="M668" s="232"/>
      <c r="N668" s="233"/>
      <c r="O668" s="233"/>
      <c r="P668" s="233"/>
      <c r="Q668" s="233"/>
      <c r="R668" s="233"/>
      <c r="S668" s="233"/>
      <c r="T668" s="234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T668" s="235" t="s">
        <v>168</v>
      </c>
      <c r="AU668" s="235" t="s">
        <v>83</v>
      </c>
      <c r="AV668" s="12" t="s">
        <v>83</v>
      </c>
      <c r="AW668" s="12" t="s">
        <v>30</v>
      </c>
      <c r="AX668" s="12" t="s">
        <v>73</v>
      </c>
      <c r="AY668" s="235" t="s">
        <v>148</v>
      </c>
    </row>
    <row r="669" s="15" customFormat="1">
      <c r="A669" s="15"/>
      <c r="B669" s="263"/>
      <c r="C669" s="264"/>
      <c r="D669" s="226" t="s">
        <v>168</v>
      </c>
      <c r="E669" s="265" t="s">
        <v>1</v>
      </c>
      <c r="F669" s="266" t="s">
        <v>1551</v>
      </c>
      <c r="G669" s="264"/>
      <c r="H669" s="265" t="s">
        <v>1</v>
      </c>
      <c r="I669" s="267"/>
      <c r="J669" s="264"/>
      <c r="K669" s="264"/>
      <c r="L669" s="268"/>
      <c r="M669" s="269"/>
      <c r="N669" s="270"/>
      <c r="O669" s="270"/>
      <c r="P669" s="270"/>
      <c r="Q669" s="270"/>
      <c r="R669" s="270"/>
      <c r="S669" s="270"/>
      <c r="T669" s="271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T669" s="272" t="s">
        <v>168</v>
      </c>
      <c r="AU669" s="272" t="s">
        <v>83</v>
      </c>
      <c r="AV669" s="15" t="s">
        <v>81</v>
      </c>
      <c r="AW669" s="15" t="s">
        <v>30</v>
      </c>
      <c r="AX669" s="15" t="s">
        <v>73</v>
      </c>
      <c r="AY669" s="272" t="s">
        <v>148</v>
      </c>
    </row>
    <row r="670" s="15" customFormat="1">
      <c r="A670" s="15"/>
      <c r="B670" s="263"/>
      <c r="C670" s="264"/>
      <c r="D670" s="226" t="s">
        <v>168</v>
      </c>
      <c r="E670" s="265" t="s">
        <v>1</v>
      </c>
      <c r="F670" s="266" t="s">
        <v>1610</v>
      </c>
      <c r="G670" s="264"/>
      <c r="H670" s="265" t="s">
        <v>1</v>
      </c>
      <c r="I670" s="267"/>
      <c r="J670" s="264"/>
      <c r="K670" s="264"/>
      <c r="L670" s="268"/>
      <c r="M670" s="269"/>
      <c r="N670" s="270"/>
      <c r="O670" s="270"/>
      <c r="P670" s="270"/>
      <c r="Q670" s="270"/>
      <c r="R670" s="270"/>
      <c r="S670" s="270"/>
      <c r="T670" s="271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72" t="s">
        <v>168</v>
      </c>
      <c r="AU670" s="272" t="s">
        <v>83</v>
      </c>
      <c r="AV670" s="15" t="s">
        <v>81</v>
      </c>
      <c r="AW670" s="15" t="s">
        <v>30</v>
      </c>
      <c r="AX670" s="15" t="s">
        <v>73</v>
      </c>
      <c r="AY670" s="272" t="s">
        <v>148</v>
      </c>
    </row>
    <row r="671" s="13" customFormat="1">
      <c r="A671" s="13"/>
      <c r="B671" s="236"/>
      <c r="C671" s="237"/>
      <c r="D671" s="226" t="s">
        <v>168</v>
      </c>
      <c r="E671" s="238" t="s">
        <v>1</v>
      </c>
      <c r="F671" s="239" t="s">
        <v>170</v>
      </c>
      <c r="G671" s="237"/>
      <c r="H671" s="240">
        <v>1</v>
      </c>
      <c r="I671" s="241"/>
      <c r="J671" s="237"/>
      <c r="K671" s="237"/>
      <c r="L671" s="242"/>
      <c r="M671" s="243"/>
      <c r="N671" s="244"/>
      <c r="O671" s="244"/>
      <c r="P671" s="244"/>
      <c r="Q671" s="244"/>
      <c r="R671" s="244"/>
      <c r="S671" s="244"/>
      <c r="T671" s="245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6" t="s">
        <v>168</v>
      </c>
      <c r="AU671" s="246" t="s">
        <v>83</v>
      </c>
      <c r="AV671" s="13" t="s">
        <v>153</v>
      </c>
      <c r="AW671" s="13" t="s">
        <v>30</v>
      </c>
      <c r="AX671" s="13" t="s">
        <v>81</v>
      </c>
      <c r="AY671" s="246" t="s">
        <v>148</v>
      </c>
    </row>
    <row r="672" s="2" customFormat="1" ht="16.5" customHeight="1">
      <c r="A672" s="39"/>
      <c r="B672" s="40"/>
      <c r="C672" s="211" t="s">
        <v>1611</v>
      </c>
      <c r="D672" s="211" t="s">
        <v>149</v>
      </c>
      <c r="E672" s="212" t="s">
        <v>1612</v>
      </c>
      <c r="F672" s="213" t="s">
        <v>1613</v>
      </c>
      <c r="G672" s="214" t="s">
        <v>554</v>
      </c>
      <c r="H672" s="215">
        <v>1</v>
      </c>
      <c r="I672" s="216"/>
      <c r="J672" s="217">
        <f>ROUND(I672*H672,2)</f>
        <v>0</v>
      </c>
      <c r="K672" s="213" t="s">
        <v>1</v>
      </c>
      <c r="L672" s="45"/>
      <c r="M672" s="247" t="s">
        <v>1</v>
      </c>
      <c r="N672" s="248" t="s">
        <v>38</v>
      </c>
      <c r="O672" s="249"/>
      <c r="P672" s="250">
        <f>O672*H672</f>
        <v>0</v>
      </c>
      <c r="Q672" s="250">
        <v>0</v>
      </c>
      <c r="R672" s="250">
        <f>Q672*H672</f>
        <v>0</v>
      </c>
      <c r="S672" s="250">
        <v>0</v>
      </c>
      <c r="T672" s="251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22" t="s">
        <v>1588</v>
      </c>
      <c r="AT672" s="222" t="s">
        <v>149</v>
      </c>
      <c r="AU672" s="222" t="s">
        <v>83</v>
      </c>
      <c r="AY672" s="18" t="s">
        <v>148</v>
      </c>
      <c r="BE672" s="223">
        <f>IF(N672="základní",J672,0)</f>
        <v>0</v>
      </c>
      <c r="BF672" s="223">
        <f>IF(N672="snížená",J672,0)</f>
        <v>0</v>
      </c>
      <c r="BG672" s="223">
        <f>IF(N672="zákl. přenesená",J672,0)</f>
        <v>0</v>
      </c>
      <c r="BH672" s="223">
        <f>IF(N672="sníž. přenesená",J672,0)</f>
        <v>0</v>
      </c>
      <c r="BI672" s="223">
        <f>IF(N672="nulová",J672,0)</f>
        <v>0</v>
      </c>
      <c r="BJ672" s="18" t="s">
        <v>81</v>
      </c>
      <c r="BK672" s="223">
        <f>ROUND(I672*H672,2)</f>
        <v>0</v>
      </c>
      <c r="BL672" s="18" t="s">
        <v>1588</v>
      </c>
      <c r="BM672" s="222" t="s">
        <v>1614</v>
      </c>
    </row>
    <row r="673" s="2" customFormat="1" ht="6.96" customHeight="1">
      <c r="A673" s="39"/>
      <c r="B673" s="67"/>
      <c r="C673" s="68"/>
      <c r="D673" s="68"/>
      <c r="E673" s="68"/>
      <c r="F673" s="68"/>
      <c r="G673" s="68"/>
      <c r="H673" s="68"/>
      <c r="I673" s="68"/>
      <c r="J673" s="68"/>
      <c r="K673" s="68"/>
      <c r="L673" s="45"/>
      <c r="M673" s="39"/>
      <c r="O673" s="39"/>
      <c r="P673" s="39"/>
      <c r="Q673" s="39"/>
      <c r="R673" s="39"/>
      <c r="S673" s="39"/>
      <c r="T673" s="39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</row>
  </sheetData>
  <sheetProtection sheet="1" autoFilter="0" formatColumns="0" formatRows="0" objects="1" scenarios="1" spinCount="100000" saltValue="wViJX/HcC0ZKeWkpVevFhFJtvNaMnHmsxmh+84JhQY4IvySl2lyEMYhrmGvhKIr02NIuNQfF4aeZP4q25r5/wQ==" hashValue="SIKvi5T6EXczBmUdJ8LK60poESOVesC8aP5CHyv4uoQZuYDNuZcyCQqQqGVHyfFrRJ+sNFsTRHDmeJXCsSdUcA==" algorithmName="SHA-512" password="CC35"/>
  <autoFilter ref="C125:K67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5_01/468051121"/>
    <hyperlink ref="F139" r:id="rId2" display="https://podminky.urs.cz/item/CS_URS_2025_01/469972111"/>
    <hyperlink ref="F150" r:id="rId3" display="https://podminky.urs.cz/item/CS_URS_2025_01/469972121"/>
    <hyperlink ref="F161" r:id="rId4" display="https://podminky.urs.cz/item/CS_URS_2025_01/469973111"/>
    <hyperlink ref="F172" r:id="rId5" display="https://podminky.urs.cz/item/CS_URS_2025_01/121151113"/>
    <hyperlink ref="F177" r:id="rId6" display="https://podminky.urs.cz/item/CS_URS_2025_01/131213131"/>
    <hyperlink ref="F186" r:id="rId7" display="https://podminky.urs.cz/item/CS_URS_2025_01/132251104"/>
    <hyperlink ref="F198" r:id="rId8" display="https://podminky.urs.cz/item/CS_URS_2025_01/162751117"/>
    <hyperlink ref="F211" r:id="rId9" display="https://podminky.urs.cz/item/CS_URS_2025_01/162751119"/>
    <hyperlink ref="F213" r:id="rId10" display="https://podminky.urs.cz/item/CS_URS_2025_01/171201221"/>
    <hyperlink ref="F216" r:id="rId11" display="https://podminky.urs.cz/item/CS_URS_2025_01/174111101"/>
    <hyperlink ref="F234" r:id="rId12" display="https://podminky.urs.cz/item/CS_URS_2025_01/181351103"/>
    <hyperlink ref="F239" r:id="rId13" display="https://podminky.urs.cz/item/CS_URS_2025_01/181411131"/>
    <hyperlink ref="F247" r:id="rId14" display="https://podminky.urs.cz/item/CS_URS_2025_01/174111102"/>
    <hyperlink ref="F258" r:id="rId15" display="https://podminky.urs.cz/item/CS_URS_2025_01/273313811"/>
    <hyperlink ref="F267" r:id="rId16" display="https://podminky.urs.cz/item/CS_URS_2025_01/274352221"/>
    <hyperlink ref="F276" r:id="rId17" display="https://podminky.urs.cz/item/CS_URS_2025_01/274352222"/>
    <hyperlink ref="F285" r:id="rId18" display="https://podminky.urs.cz/item/CS_URS_2025_01/275313811"/>
    <hyperlink ref="F311" r:id="rId19" display="https://podminky.urs.cz/item/CS_URS_2025_01/451573111"/>
    <hyperlink ref="F318" r:id="rId20" display="https://podminky.urs.cz/item/CS_URS_2025_01/218100001"/>
    <hyperlink ref="F322" r:id="rId21" display="https://podminky.urs.cz/item/CS_URS_2025_01/218100096"/>
    <hyperlink ref="F326" r:id="rId22" display="https://podminky.urs.cz/item/CS_URS_2025_01/218202010"/>
    <hyperlink ref="F330" r:id="rId23" display="https://podminky.urs.cz/item/CS_URS_2025_01/218204002"/>
    <hyperlink ref="F335" r:id="rId24" display="https://podminky.urs.cz/item/CS_URS_2025_01/218204201"/>
    <hyperlink ref="F340" r:id="rId25" display="https://podminky.urs.cz/item/CS_URS_2025_01/218812011"/>
    <hyperlink ref="F347" r:id="rId26" display="https://podminky.urs.cz/item/CS_URS_2025_01/210040741"/>
    <hyperlink ref="F360" r:id="rId27" display="https://podminky.urs.cz/item/CS_URS_2025_01/210040751"/>
    <hyperlink ref="F371" r:id="rId28" display="https://podminky.urs.cz/item/CS_URS_2025_01/210040761"/>
    <hyperlink ref="F384" r:id="rId29" display="https://podminky.urs.cz/item/CS_URS_2025_01/210040771"/>
    <hyperlink ref="F397" r:id="rId30" display="https://podminky.urs.cz/item/CS_URS_2025_01/210100001"/>
    <hyperlink ref="F408" r:id="rId31" display="https://podminky.urs.cz/item/CS_URS_2025_01/210100003"/>
    <hyperlink ref="F414" r:id="rId32" display="https://podminky.urs.cz/item/CS_URS_2025_01/210100151"/>
    <hyperlink ref="F420" r:id="rId33" display="https://podminky.urs.cz/item/CS_URS_2025_01/210203901"/>
    <hyperlink ref="F430" r:id="rId34" display="https://podminky.urs.cz/item/CS_URS_2025_01/210204011"/>
    <hyperlink ref="F440" r:id="rId35" display="https://podminky.urs.cz/item/CS_URS_2025_01/210204201"/>
    <hyperlink ref="F452" r:id="rId36" display="https://podminky.urs.cz/item/CS_URS_2025_01/210812011"/>
    <hyperlink ref="F465" r:id="rId37" display="https://podminky.urs.cz/item/CS_URS_2025_01/210812035"/>
    <hyperlink ref="F472" r:id="rId38" display="https://podminky.urs.cz/item/CS_URS_2025_01/210950202"/>
    <hyperlink ref="F482" r:id="rId39" display="https://podminky.urs.cz/item/CS_URS_2025_01/460671113"/>
    <hyperlink ref="F487" r:id="rId40" display="https://podminky.urs.cz/item/CS_URS_2025_01/460791214"/>
    <hyperlink ref="F494" r:id="rId41" display="https://podminky.urs.cz/item/CS_URS_2025_01/210220020"/>
    <hyperlink ref="F511" r:id="rId42" display="https://podminky.urs.cz/item/CS_URS_2025_01/210220022"/>
    <hyperlink ref="F530" r:id="rId43" display="https://podminky.urs.cz/item/CS_URS_2025_01/210801311"/>
    <hyperlink ref="F537" r:id="rId44" display="https://podminky.urs.cz/item/CS_URS_2025_01/220271601"/>
    <hyperlink ref="F543" r:id="rId45" display="https://podminky.urs.cz/item/CS_URS_2025_01/742110021"/>
    <hyperlink ref="F561" r:id="rId46" display="https://podminky.urs.cz/item/CS_URS_2025_01/210280224"/>
    <hyperlink ref="F563" r:id="rId47" display="https://podminky.urs.cz/item/CS_URS_2025_01/210280351"/>
    <hyperlink ref="F568" r:id="rId48" display="https://podminky.urs.cz/item/CS_URS_2025_01/210280712"/>
    <hyperlink ref="F577" r:id="rId49" display="https://podminky.urs.cz/item/CS_URS_2025_01/210280003"/>
    <hyperlink ref="F579" r:id="rId50" display="https://podminky.urs.cz/item/CS_URS_2025_01/210280211"/>
    <hyperlink ref="F583" r:id="rId51" display="https://podminky.urs.cz/item/CS_URS_2025_01/210280215"/>
    <hyperlink ref="F588" r:id="rId52" display="https://podminky.urs.cz/item/CS_URS_2025_01/210292022"/>
    <hyperlink ref="F590" r:id="rId53" display="https://podminky.urs.cz/item/CS_URS_2025_01/049303000"/>
    <hyperlink ref="F592" r:id="rId54" display="https://podminky.urs.cz/item/CS_URS_2025_01/092203000"/>
    <hyperlink ref="F594" r:id="rId55" display="https://podminky.urs.cz/item/CS_URS_2025_01/013254000"/>
    <hyperlink ref="F596" r:id="rId56" display="https://podminky.urs.cz/item/CS_URS_2025_01/012444000"/>
    <hyperlink ref="F598" r:id="rId57" display="https://podminky.urs.cz/item/CS_URS_2025_01/010001000"/>
    <hyperlink ref="F600" r:id="rId58" display="https://podminky.urs.cz/item/CS_URS_2025_01/031002000"/>
    <hyperlink ref="F602" r:id="rId59" display="https://podminky.urs.cz/item/CS_URS_2025_01/039002000"/>
    <hyperlink ref="F604" r:id="rId60" display="https://podminky.urs.cz/item/CS_URS_2024_02/460010024"/>
    <hyperlink ref="F608" r:id="rId61" display="https://podminky.urs.cz/item/CS_URS_2024_02/460010025"/>
    <hyperlink ref="F612" r:id="rId62" display="https://podminky.urs.cz/item/CS_URS_2024_02/460061141"/>
    <hyperlink ref="F616" r:id="rId63" display="https://podminky.urs.cz/item/CS_URS_2024_02/46006114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4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1615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ROUND((SUM(BE117:BE126)),  2)</f>
        <v>0</v>
      </c>
      <c r="G33" s="39"/>
      <c r="H33" s="39"/>
      <c r="I33" s="156">
        <v>0.20999999999999999</v>
      </c>
      <c r="J33" s="155">
        <f>ROUND(((SUM(BE117:BE126))*I33),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ROUND((SUM(BF117:BF126)),  2)</f>
        <v>0</v>
      </c>
      <c r="G34" s="39"/>
      <c r="H34" s="39"/>
      <c r="I34" s="156">
        <v>0.12</v>
      </c>
      <c r="J34" s="155">
        <f>ROUND(((SUM(BF117:BF126))*I34),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ROUND((SUM(BG117:BG126)),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ROUND((SUM(BH117:BH126)),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ROUND((SUM(BI117:BI126)),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VRN.1 - Stezka pro chodce a cyklisty Ameryka - Ostatní 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1616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134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Stezky pro chodce a cyklisty v Jablunkově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124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VRN.1 - Stezka pro chodce a cyklisty Ameryka - Ostatní uznatelné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33" t="s">
        <v>22</v>
      </c>
      <c r="J111" s="80" t="str">
        <f>IF(J12="","",J12)</f>
        <v>30. 4. 2025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 xml:space="preserve"> </v>
      </c>
      <c r="G113" s="41"/>
      <c r="H113" s="41"/>
      <c r="I113" s="33" t="s">
        <v>29</v>
      </c>
      <c r="J113" s="37" t="str">
        <f>E21</f>
        <v xml:space="preserve">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27</v>
      </c>
      <c r="D114" s="41"/>
      <c r="E114" s="41"/>
      <c r="F114" s="28" t="str">
        <f>IF(E18="","",E18)</f>
        <v>Vyplň údaj</v>
      </c>
      <c r="G114" s="41"/>
      <c r="H114" s="41"/>
      <c r="I114" s="33" t="s">
        <v>31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0" customFormat="1" ht="29.28" customHeight="1">
      <c r="A116" s="186"/>
      <c r="B116" s="187"/>
      <c r="C116" s="188" t="s">
        <v>135</v>
      </c>
      <c r="D116" s="189" t="s">
        <v>58</v>
      </c>
      <c r="E116" s="189" t="s">
        <v>54</v>
      </c>
      <c r="F116" s="189" t="s">
        <v>55</v>
      </c>
      <c r="G116" s="189" t="s">
        <v>136</v>
      </c>
      <c r="H116" s="189" t="s">
        <v>137</v>
      </c>
      <c r="I116" s="189" t="s">
        <v>138</v>
      </c>
      <c r="J116" s="189" t="s">
        <v>128</v>
      </c>
      <c r="K116" s="190" t="s">
        <v>139</v>
      </c>
      <c r="L116" s="191"/>
      <c r="M116" s="101" t="s">
        <v>1</v>
      </c>
      <c r="N116" s="102" t="s">
        <v>37</v>
      </c>
      <c r="O116" s="102" t="s">
        <v>140</v>
      </c>
      <c r="P116" s="102" t="s">
        <v>141</v>
      </c>
      <c r="Q116" s="102" t="s">
        <v>142</v>
      </c>
      <c r="R116" s="102" t="s">
        <v>143</v>
      </c>
      <c r="S116" s="102" t="s">
        <v>144</v>
      </c>
      <c r="T116" s="103" t="s">
        <v>145</v>
      </c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</row>
    <row r="117" s="2" customFormat="1" ht="22.8" customHeight="1">
      <c r="A117" s="39"/>
      <c r="B117" s="40"/>
      <c r="C117" s="108" t="s">
        <v>146</v>
      </c>
      <c r="D117" s="41"/>
      <c r="E117" s="41"/>
      <c r="F117" s="41"/>
      <c r="G117" s="41"/>
      <c r="H117" s="41"/>
      <c r="I117" s="41"/>
      <c r="J117" s="192">
        <f>BK117</f>
        <v>0</v>
      </c>
      <c r="K117" s="41"/>
      <c r="L117" s="45"/>
      <c r="M117" s="104"/>
      <c r="N117" s="193"/>
      <c r="O117" s="105"/>
      <c r="P117" s="194">
        <f>P118</f>
        <v>0</v>
      </c>
      <c r="Q117" s="105"/>
      <c r="R117" s="194">
        <f>R118</f>
        <v>0</v>
      </c>
      <c r="S117" s="105"/>
      <c r="T117" s="195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72</v>
      </c>
      <c r="AU117" s="18" t="s">
        <v>130</v>
      </c>
      <c r="BK117" s="196">
        <f>BK118</f>
        <v>0</v>
      </c>
    </row>
    <row r="118" s="11" customFormat="1" ht="25.92" customHeight="1">
      <c r="A118" s="11"/>
      <c r="B118" s="197"/>
      <c r="C118" s="198"/>
      <c r="D118" s="199" t="s">
        <v>72</v>
      </c>
      <c r="E118" s="200" t="s">
        <v>1617</v>
      </c>
      <c r="F118" s="200" t="s">
        <v>1618</v>
      </c>
      <c r="G118" s="198"/>
      <c r="H118" s="198"/>
      <c r="I118" s="201"/>
      <c r="J118" s="202">
        <f>BK118</f>
        <v>0</v>
      </c>
      <c r="K118" s="198"/>
      <c r="L118" s="203"/>
      <c r="M118" s="204"/>
      <c r="N118" s="205"/>
      <c r="O118" s="205"/>
      <c r="P118" s="206">
        <f>SUM(P119:P126)</f>
        <v>0</v>
      </c>
      <c r="Q118" s="205"/>
      <c r="R118" s="206">
        <f>SUM(R119:R126)</f>
        <v>0</v>
      </c>
      <c r="S118" s="205"/>
      <c r="T118" s="207">
        <f>SUM(T119:T126)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8" t="s">
        <v>81</v>
      </c>
      <c r="AT118" s="209" t="s">
        <v>72</v>
      </c>
      <c r="AU118" s="209" t="s">
        <v>73</v>
      </c>
      <c r="AY118" s="208" t="s">
        <v>148</v>
      </c>
      <c r="BK118" s="210">
        <f>SUM(BK119:BK126)</f>
        <v>0</v>
      </c>
    </row>
    <row r="119" s="2" customFormat="1" ht="24.15" customHeight="1">
      <c r="A119" s="39"/>
      <c r="B119" s="40"/>
      <c r="C119" s="211" t="s">
        <v>81</v>
      </c>
      <c r="D119" s="211" t="s">
        <v>149</v>
      </c>
      <c r="E119" s="212" t="s">
        <v>1619</v>
      </c>
      <c r="F119" s="213" t="s">
        <v>1620</v>
      </c>
      <c r="G119" s="214" t="s">
        <v>1621</v>
      </c>
      <c r="H119" s="215">
        <v>1</v>
      </c>
      <c r="I119" s="216"/>
      <c r="J119" s="217">
        <f>ROUND(I119*H119,2)</f>
        <v>0</v>
      </c>
      <c r="K119" s="213" t="s">
        <v>1</v>
      </c>
      <c r="L119" s="45"/>
      <c r="M119" s="218" t="s">
        <v>1</v>
      </c>
      <c r="N119" s="219" t="s">
        <v>38</v>
      </c>
      <c r="O119" s="92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2" t="s">
        <v>153</v>
      </c>
      <c r="AT119" s="222" t="s">
        <v>149</v>
      </c>
      <c r="AU119" s="222" t="s">
        <v>81</v>
      </c>
      <c r="AY119" s="18" t="s">
        <v>148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8" t="s">
        <v>81</v>
      </c>
      <c r="BK119" s="223">
        <f>ROUND(I119*H119,2)</f>
        <v>0</v>
      </c>
      <c r="BL119" s="18" t="s">
        <v>153</v>
      </c>
      <c r="BM119" s="222" t="s">
        <v>1622</v>
      </c>
    </row>
    <row r="120" s="2" customFormat="1" ht="16.5" customHeight="1">
      <c r="A120" s="39"/>
      <c r="B120" s="40"/>
      <c r="C120" s="211" t="s">
        <v>83</v>
      </c>
      <c r="D120" s="211" t="s">
        <v>149</v>
      </c>
      <c r="E120" s="212" t="s">
        <v>1623</v>
      </c>
      <c r="F120" s="213" t="s">
        <v>1624</v>
      </c>
      <c r="G120" s="214" t="s">
        <v>1501</v>
      </c>
      <c r="H120" s="215">
        <v>1</v>
      </c>
      <c r="I120" s="216"/>
      <c r="J120" s="217">
        <f>ROUND(I120*H120,2)</f>
        <v>0</v>
      </c>
      <c r="K120" s="213" t="s">
        <v>1</v>
      </c>
      <c r="L120" s="45"/>
      <c r="M120" s="218" t="s">
        <v>1</v>
      </c>
      <c r="N120" s="219" t="s">
        <v>38</v>
      </c>
      <c r="O120" s="9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2" t="s">
        <v>153</v>
      </c>
      <c r="AT120" s="222" t="s">
        <v>149</v>
      </c>
      <c r="AU120" s="222" t="s">
        <v>81</v>
      </c>
      <c r="AY120" s="18" t="s">
        <v>148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8" t="s">
        <v>81</v>
      </c>
      <c r="BK120" s="223">
        <f>ROUND(I120*H120,2)</f>
        <v>0</v>
      </c>
      <c r="BL120" s="18" t="s">
        <v>153</v>
      </c>
      <c r="BM120" s="222" t="s">
        <v>1625</v>
      </c>
    </row>
    <row r="121" s="2" customFormat="1" ht="16.5" customHeight="1">
      <c r="A121" s="39"/>
      <c r="B121" s="40"/>
      <c r="C121" s="211" t="s">
        <v>156</v>
      </c>
      <c r="D121" s="211" t="s">
        <v>149</v>
      </c>
      <c r="E121" s="212" t="s">
        <v>1626</v>
      </c>
      <c r="F121" s="213" t="s">
        <v>1627</v>
      </c>
      <c r="G121" s="214" t="s">
        <v>1628</v>
      </c>
      <c r="H121" s="303"/>
      <c r="I121" s="216"/>
      <c r="J121" s="217">
        <f>ROUND(I121*H121,2)</f>
        <v>0</v>
      </c>
      <c r="K121" s="213" t="s">
        <v>1</v>
      </c>
      <c r="L121" s="45"/>
      <c r="M121" s="218" t="s">
        <v>1</v>
      </c>
      <c r="N121" s="219" t="s">
        <v>38</v>
      </c>
      <c r="O121" s="9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153</v>
      </c>
      <c r="AT121" s="222" t="s">
        <v>149</v>
      </c>
      <c r="AU121" s="222" t="s">
        <v>81</v>
      </c>
      <c r="AY121" s="18" t="s">
        <v>148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81</v>
      </c>
      <c r="BK121" s="223">
        <f>ROUND(I121*H121,2)</f>
        <v>0</v>
      </c>
      <c r="BL121" s="18" t="s">
        <v>153</v>
      </c>
      <c r="BM121" s="222" t="s">
        <v>1629</v>
      </c>
    </row>
    <row r="122" s="2" customFormat="1" ht="16.5" customHeight="1">
      <c r="A122" s="39"/>
      <c r="B122" s="40"/>
      <c r="C122" s="211" t="s">
        <v>153</v>
      </c>
      <c r="D122" s="211" t="s">
        <v>149</v>
      </c>
      <c r="E122" s="212" t="s">
        <v>207</v>
      </c>
      <c r="F122" s="213" t="s">
        <v>1630</v>
      </c>
      <c r="G122" s="214" t="s">
        <v>1628</v>
      </c>
      <c r="H122" s="303"/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38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153</v>
      </c>
      <c r="AT122" s="222" t="s">
        <v>149</v>
      </c>
      <c r="AU122" s="222" t="s">
        <v>81</v>
      </c>
      <c r="AY122" s="18" t="s">
        <v>148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81</v>
      </c>
      <c r="BK122" s="223">
        <f>ROUND(I122*H122,2)</f>
        <v>0</v>
      </c>
      <c r="BL122" s="18" t="s">
        <v>153</v>
      </c>
      <c r="BM122" s="222" t="s">
        <v>1631</v>
      </c>
    </row>
    <row r="123" s="2" customFormat="1" ht="16.5" customHeight="1">
      <c r="A123" s="39"/>
      <c r="B123" s="40"/>
      <c r="C123" s="211" t="s">
        <v>164</v>
      </c>
      <c r="D123" s="211" t="s">
        <v>149</v>
      </c>
      <c r="E123" s="212" t="s">
        <v>1632</v>
      </c>
      <c r="F123" s="213" t="s">
        <v>1633</v>
      </c>
      <c r="G123" s="214" t="s">
        <v>1634</v>
      </c>
      <c r="H123" s="215">
        <v>1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38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153</v>
      </c>
      <c r="AT123" s="222" t="s">
        <v>149</v>
      </c>
      <c r="AU123" s="222" t="s">
        <v>81</v>
      </c>
      <c r="AY123" s="18" t="s">
        <v>148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81</v>
      </c>
      <c r="BK123" s="223">
        <f>ROUND(I123*H123,2)</f>
        <v>0</v>
      </c>
      <c r="BL123" s="18" t="s">
        <v>153</v>
      </c>
      <c r="BM123" s="222" t="s">
        <v>1635</v>
      </c>
    </row>
    <row r="124" s="2" customFormat="1" ht="16.5" customHeight="1">
      <c r="A124" s="39"/>
      <c r="B124" s="40"/>
      <c r="C124" s="211" t="s">
        <v>160</v>
      </c>
      <c r="D124" s="211" t="s">
        <v>149</v>
      </c>
      <c r="E124" s="212" t="s">
        <v>1636</v>
      </c>
      <c r="F124" s="213" t="s">
        <v>1637</v>
      </c>
      <c r="G124" s="214" t="s">
        <v>1501</v>
      </c>
      <c r="H124" s="215">
        <v>1</v>
      </c>
      <c r="I124" s="216"/>
      <c r="J124" s="217">
        <f>ROUND(I124*H124,2)</f>
        <v>0</v>
      </c>
      <c r="K124" s="213" t="s">
        <v>1</v>
      </c>
      <c r="L124" s="45"/>
      <c r="M124" s="218" t="s">
        <v>1</v>
      </c>
      <c r="N124" s="219" t="s">
        <v>38</v>
      </c>
      <c r="O124" s="9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2" t="s">
        <v>153</v>
      </c>
      <c r="AT124" s="222" t="s">
        <v>149</v>
      </c>
      <c r="AU124" s="222" t="s">
        <v>81</v>
      </c>
      <c r="AY124" s="18" t="s">
        <v>148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8" t="s">
        <v>81</v>
      </c>
      <c r="BK124" s="223">
        <f>ROUND(I124*H124,2)</f>
        <v>0</v>
      </c>
      <c r="BL124" s="18" t="s">
        <v>153</v>
      </c>
      <c r="BM124" s="222" t="s">
        <v>1638</v>
      </c>
    </row>
    <row r="125" s="2" customFormat="1" ht="16.5" customHeight="1">
      <c r="A125" s="39"/>
      <c r="B125" s="40"/>
      <c r="C125" s="211" t="s">
        <v>174</v>
      </c>
      <c r="D125" s="211" t="s">
        <v>149</v>
      </c>
      <c r="E125" s="212" t="s">
        <v>1504</v>
      </c>
      <c r="F125" s="213" t="s">
        <v>1505</v>
      </c>
      <c r="G125" s="214" t="s">
        <v>1501</v>
      </c>
      <c r="H125" s="215">
        <v>1</v>
      </c>
      <c r="I125" s="216"/>
      <c r="J125" s="217">
        <f>ROUND(I125*H125,2)</f>
        <v>0</v>
      </c>
      <c r="K125" s="213" t="s">
        <v>1</v>
      </c>
      <c r="L125" s="45"/>
      <c r="M125" s="218" t="s">
        <v>1</v>
      </c>
      <c r="N125" s="219" t="s">
        <v>38</v>
      </c>
      <c r="O125" s="9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153</v>
      </c>
      <c r="AT125" s="222" t="s">
        <v>149</v>
      </c>
      <c r="AU125" s="222" t="s">
        <v>81</v>
      </c>
      <c r="AY125" s="18" t="s">
        <v>148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81</v>
      </c>
      <c r="BK125" s="223">
        <f>ROUND(I125*H125,2)</f>
        <v>0</v>
      </c>
      <c r="BL125" s="18" t="s">
        <v>153</v>
      </c>
      <c r="BM125" s="222" t="s">
        <v>1639</v>
      </c>
    </row>
    <row r="126" s="2" customFormat="1" ht="24.15" customHeight="1">
      <c r="A126" s="39"/>
      <c r="B126" s="40"/>
      <c r="C126" s="211" t="s">
        <v>163</v>
      </c>
      <c r="D126" s="211" t="s">
        <v>149</v>
      </c>
      <c r="E126" s="212" t="s">
        <v>1640</v>
      </c>
      <c r="F126" s="213" t="s">
        <v>1641</v>
      </c>
      <c r="G126" s="214" t="s">
        <v>1621</v>
      </c>
      <c r="H126" s="215">
        <v>1</v>
      </c>
      <c r="I126" s="216"/>
      <c r="J126" s="217">
        <f>ROUND(I126*H126,2)</f>
        <v>0</v>
      </c>
      <c r="K126" s="213" t="s">
        <v>1</v>
      </c>
      <c r="L126" s="45"/>
      <c r="M126" s="247" t="s">
        <v>1</v>
      </c>
      <c r="N126" s="248" t="s">
        <v>38</v>
      </c>
      <c r="O126" s="249"/>
      <c r="P126" s="250">
        <f>O126*H126</f>
        <v>0</v>
      </c>
      <c r="Q126" s="250">
        <v>0</v>
      </c>
      <c r="R126" s="250">
        <f>Q126*H126</f>
        <v>0</v>
      </c>
      <c r="S126" s="250">
        <v>0</v>
      </c>
      <c r="T126" s="25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153</v>
      </c>
      <c r="AT126" s="222" t="s">
        <v>149</v>
      </c>
      <c r="AU126" s="222" t="s">
        <v>81</v>
      </c>
      <c r="AY126" s="18" t="s">
        <v>148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81</v>
      </c>
      <c r="BK126" s="223">
        <f>ROUND(I126*H126,2)</f>
        <v>0</v>
      </c>
      <c r="BL126" s="18" t="s">
        <v>153</v>
      </c>
      <c r="BM126" s="222" t="s">
        <v>1642</v>
      </c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4o4ErREG5pqB6pmFIvDNxmXJwCOjPeVfTE63ZLvIuYPsSeYHTMtj1agaco6/NonA+TzR/8WI5ErKlSVXdou4CA==" hashValue="hgAEetesOs0LyoMPNnzfB5ssdNPrA/LAZ88tFPD5a4DxeVVMrjPXteJ+yDQUFInDhdOGyr1npK4nJlCTJLKgkQ==" algorithmName="SHA-512" password="CC35"/>
  <autoFilter ref="C116:K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1643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ROUND((SUM(BE117:BE121)),  2)</f>
        <v>0</v>
      </c>
      <c r="G33" s="39"/>
      <c r="H33" s="39"/>
      <c r="I33" s="156">
        <v>0.20999999999999999</v>
      </c>
      <c r="J33" s="155">
        <f>ROUND(((SUM(BE117:BE121))*I33),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ROUND((SUM(BF117:BF121)),  2)</f>
        <v>0</v>
      </c>
      <c r="G34" s="39"/>
      <c r="H34" s="39"/>
      <c r="I34" s="156">
        <v>0.12</v>
      </c>
      <c r="J34" s="155">
        <f>ROUND(((SUM(BF117:BF121))*I34),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ROUND((SUM(BG117:BG121)),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ROUND((SUM(BH117:BH121)),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ROUND((SUM(BI117:BI121)),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VRN.2 - Stezka pro chodce a cyklisty Ameryka - Ostatní neuznatelné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1616</v>
      </c>
      <c r="E97" s="183"/>
      <c r="F97" s="183"/>
      <c r="G97" s="183"/>
      <c r="H97" s="183"/>
      <c r="I97" s="183"/>
      <c r="J97" s="184">
        <f>J118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134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75" t="str">
        <f>E7</f>
        <v>Stezky pro chodce a cyklisty v Jablunkově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124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VRN.2 - Stezka pro chodce a cyklisty Ameryka - Ostatní neuznatelné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 xml:space="preserve"> </v>
      </c>
      <c r="G111" s="41"/>
      <c r="H111" s="41"/>
      <c r="I111" s="33" t="s">
        <v>22</v>
      </c>
      <c r="J111" s="80" t="str">
        <f>IF(J12="","",J12)</f>
        <v>30. 4. 2025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5.15" customHeight="1">
      <c r="A113" s="39"/>
      <c r="B113" s="40"/>
      <c r="C113" s="33" t="s">
        <v>24</v>
      </c>
      <c r="D113" s="41"/>
      <c r="E113" s="41"/>
      <c r="F113" s="28" t="str">
        <f>E15</f>
        <v xml:space="preserve"> </v>
      </c>
      <c r="G113" s="41"/>
      <c r="H113" s="41"/>
      <c r="I113" s="33" t="s">
        <v>29</v>
      </c>
      <c r="J113" s="37" t="str">
        <f>E21</f>
        <v xml:space="preserve"> 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27</v>
      </c>
      <c r="D114" s="41"/>
      <c r="E114" s="41"/>
      <c r="F114" s="28" t="str">
        <f>IF(E18="","",E18)</f>
        <v>Vyplň údaj</v>
      </c>
      <c r="G114" s="41"/>
      <c r="H114" s="41"/>
      <c r="I114" s="33" t="s">
        <v>31</v>
      </c>
      <c r="J114" s="37" t="str">
        <f>E24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0" customFormat="1" ht="29.28" customHeight="1">
      <c r="A116" s="186"/>
      <c r="B116" s="187"/>
      <c r="C116" s="188" t="s">
        <v>135</v>
      </c>
      <c r="D116" s="189" t="s">
        <v>58</v>
      </c>
      <c r="E116" s="189" t="s">
        <v>54</v>
      </c>
      <c r="F116" s="189" t="s">
        <v>55</v>
      </c>
      <c r="G116" s="189" t="s">
        <v>136</v>
      </c>
      <c r="H116" s="189" t="s">
        <v>137</v>
      </c>
      <c r="I116" s="189" t="s">
        <v>138</v>
      </c>
      <c r="J116" s="189" t="s">
        <v>128</v>
      </c>
      <c r="K116" s="190" t="s">
        <v>139</v>
      </c>
      <c r="L116" s="191"/>
      <c r="M116" s="101" t="s">
        <v>1</v>
      </c>
      <c r="N116" s="102" t="s">
        <v>37</v>
      </c>
      <c r="O116" s="102" t="s">
        <v>140</v>
      </c>
      <c r="P116" s="102" t="s">
        <v>141</v>
      </c>
      <c r="Q116" s="102" t="s">
        <v>142</v>
      </c>
      <c r="R116" s="102" t="s">
        <v>143</v>
      </c>
      <c r="S116" s="102" t="s">
        <v>144</v>
      </c>
      <c r="T116" s="103" t="s">
        <v>145</v>
      </c>
      <c r="U116" s="186"/>
      <c r="V116" s="186"/>
      <c r="W116" s="186"/>
      <c r="X116" s="186"/>
      <c r="Y116" s="186"/>
      <c r="Z116" s="186"/>
      <c r="AA116" s="186"/>
      <c r="AB116" s="186"/>
      <c r="AC116" s="186"/>
      <c r="AD116" s="186"/>
      <c r="AE116" s="186"/>
    </row>
    <row r="117" s="2" customFormat="1" ht="22.8" customHeight="1">
      <c r="A117" s="39"/>
      <c r="B117" s="40"/>
      <c r="C117" s="108" t="s">
        <v>146</v>
      </c>
      <c r="D117" s="41"/>
      <c r="E117" s="41"/>
      <c r="F117" s="41"/>
      <c r="G117" s="41"/>
      <c r="H117" s="41"/>
      <c r="I117" s="41"/>
      <c r="J117" s="192">
        <f>BK117</f>
        <v>0</v>
      </c>
      <c r="K117" s="41"/>
      <c r="L117" s="45"/>
      <c r="M117" s="104"/>
      <c r="N117" s="193"/>
      <c r="O117" s="105"/>
      <c r="P117" s="194">
        <f>P118</f>
        <v>0</v>
      </c>
      <c r="Q117" s="105"/>
      <c r="R117" s="194">
        <f>R118</f>
        <v>0</v>
      </c>
      <c r="S117" s="105"/>
      <c r="T117" s="195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72</v>
      </c>
      <c r="AU117" s="18" t="s">
        <v>130</v>
      </c>
      <c r="BK117" s="196">
        <f>BK118</f>
        <v>0</v>
      </c>
    </row>
    <row r="118" s="11" customFormat="1" ht="25.92" customHeight="1">
      <c r="A118" s="11"/>
      <c r="B118" s="197"/>
      <c r="C118" s="198"/>
      <c r="D118" s="199" t="s">
        <v>72</v>
      </c>
      <c r="E118" s="200" t="s">
        <v>1617</v>
      </c>
      <c r="F118" s="200" t="s">
        <v>1618</v>
      </c>
      <c r="G118" s="198"/>
      <c r="H118" s="198"/>
      <c r="I118" s="201"/>
      <c r="J118" s="202">
        <f>BK118</f>
        <v>0</v>
      </c>
      <c r="K118" s="198"/>
      <c r="L118" s="203"/>
      <c r="M118" s="204"/>
      <c r="N118" s="205"/>
      <c r="O118" s="205"/>
      <c r="P118" s="206">
        <f>SUM(P119:P121)</f>
        <v>0</v>
      </c>
      <c r="Q118" s="205"/>
      <c r="R118" s="206">
        <f>SUM(R119:R121)</f>
        <v>0</v>
      </c>
      <c r="S118" s="205"/>
      <c r="T118" s="207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8" t="s">
        <v>81</v>
      </c>
      <c r="AT118" s="209" t="s">
        <v>72</v>
      </c>
      <c r="AU118" s="209" t="s">
        <v>73</v>
      </c>
      <c r="AY118" s="208" t="s">
        <v>148</v>
      </c>
      <c r="BK118" s="210">
        <f>SUM(BK119:BK121)</f>
        <v>0</v>
      </c>
    </row>
    <row r="119" s="2" customFormat="1" ht="16.5" customHeight="1">
      <c r="A119" s="39"/>
      <c r="B119" s="40"/>
      <c r="C119" s="211" t="s">
        <v>81</v>
      </c>
      <c r="D119" s="211" t="s">
        <v>149</v>
      </c>
      <c r="E119" s="212" t="s">
        <v>1644</v>
      </c>
      <c r="F119" s="213" t="s">
        <v>1645</v>
      </c>
      <c r="G119" s="214" t="s">
        <v>1501</v>
      </c>
      <c r="H119" s="215">
        <v>1</v>
      </c>
      <c r="I119" s="216"/>
      <c r="J119" s="217">
        <f>ROUND(I119*H119,2)</f>
        <v>0</v>
      </c>
      <c r="K119" s="213" t="s">
        <v>1</v>
      </c>
      <c r="L119" s="45"/>
      <c r="M119" s="218" t="s">
        <v>1</v>
      </c>
      <c r="N119" s="219" t="s">
        <v>38</v>
      </c>
      <c r="O119" s="92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2" t="s">
        <v>153</v>
      </c>
      <c r="AT119" s="222" t="s">
        <v>149</v>
      </c>
      <c r="AU119" s="222" t="s">
        <v>81</v>
      </c>
      <c r="AY119" s="18" t="s">
        <v>148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8" t="s">
        <v>81</v>
      </c>
      <c r="BK119" s="223">
        <f>ROUND(I119*H119,2)</f>
        <v>0</v>
      </c>
      <c r="BL119" s="18" t="s">
        <v>153</v>
      </c>
      <c r="BM119" s="222" t="s">
        <v>1646</v>
      </c>
    </row>
    <row r="120" s="2" customFormat="1" ht="16.5" customHeight="1">
      <c r="A120" s="39"/>
      <c r="B120" s="40"/>
      <c r="C120" s="211" t="s">
        <v>83</v>
      </c>
      <c r="D120" s="211" t="s">
        <v>149</v>
      </c>
      <c r="E120" s="212" t="s">
        <v>1647</v>
      </c>
      <c r="F120" s="213" t="s">
        <v>1648</v>
      </c>
      <c r="G120" s="214" t="s">
        <v>1501</v>
      </c>
      <c r="H120" s="215">
        <v>1</v>
      </c>
      <c r="I120" s="216"/>
      <c r="J120" s="217">
        <f>ROUND(I120*H120,2)</f>
        <v>0</v>
      </c>
      <c r="K120" s="213" t="s">
        <v>1</v>
      </c>
      <c r="L120" s="45"/>
      <c r="M120" s="218" t="s">
        <v>1</v>
      </c>
      <c r="N120" s="219" t="s">
        <v>38</v>
      </c>
      <c r="O120" s="9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2" t="s">
        <v>153</v>
      </c>
      <c r="AT120" s="222" t="s">
        <v>149</v>
      </c>
      <c r="AU120" s="222" t="s">
        <v>81</v>
      </c>
      <c r="AY120" s="18" t="s">
        <v>148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8" t="s">
        <v>81</v>
      </c>
      <c r="BK120" s="223">
        <f>ROUND(I120*H120,2)</f>
        <v>0</v>
      </c>
      <c r="BL120" s="18" t="s">
        <v>153</v>
      </c>
      <c r="BM120" s="222" t="s">
        <v>1649</v>
      </c>
    </row>
    <row r="121" s="2" customFormat="1" ht="16.5" customHeight="1">
      <c r="A121" s="39"/>
      <c r="B121" s="40"/>
      <c r="C121" s="211" t="s">
        <v>156</v>
      </c>
      <c r="D121" s="211" t="s">
        <v>149</v>
      </c>
      <c r="E121" s="212" t="s">
        <v>1650</v>
      </c>
      <c r="F121" s="213" t="s">
        <v>1651</v>
      </c>
      <c r="G121" s="214" t="s">
        <v>1628</v>
      </c>
      <c r="H121" s="303"/>
      <c r="I121" s="216"/>
      <c r="J121" s="217">
        <f>ROUND(I121*H121,2)</f>
        <v>0</v>
      </c>
      <c r="K121" s="213" t="s">
        <v>1</v>
      </c>
      <c r="L121" s="45"/>
      <c r="M121" s="247" t="s">
        <v>1</v>
      </c>
      <c r="N121" s="248" t="s">
        <v>38</v>
      </c>
      <c r="O121" s="249"/>
      <c r="P121" s="250">
        <f>O121*H121</f>
        <v>0</v>
      </c>
      <c r="Q121" s="250">
        <v>0</v>
      </c>
      <c r="R121" s="250">
        <f>Q121*H121</f>
        <v>0</v>
      </c>
      <c r="S121" s="250">
        <v>0</v>
      </c>
      <c r="T121" s="25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153</v>
      </c>
      <c r="AT121" s="222" t="s">
        <v>149</v>
      </c>
      <c r="AU121" s="222" t="s">
        <v>81</v>
      </c>
      <c r="AY121" s="18" t="s">
        <v>148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81</v>
      </c>
      <c r="BK121" s="223">
        <f>ROUND(I121*H121,2)</f>
        <v>0</v>
      </c>
      <c r="BL121" s="18" t="s">
        <v>153</v>
      </c>
      <c r="BM121" s="222" t="s">
        <v>1652</v>
      </c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45"/>
      <c r="M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</sheetData>
  <sheetProtection sheet="1" autoFilter="0" formatColumns="0" formatRows="0" objects="1" scenarios="1" spinCount="100000" saltValue="nVfc1RWQ0/nkPLx2DvUaFLFncJWoQUcD4+3UT2eulVHIRxW4euifMW31YxSy0njK+DJA8UseBgt7K9c1tV3msA==" hashValue="tv5hTH21XSvTLlpnfl9gAz13IGHtkfsfUC1ncxYq6boqXAWprCqWPtHyFMX07Jqa9WaQ7MyQAEWYmH1ycvKzaQ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1653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ROUND((SUM(BE118:BE129)),  2)</f>
        <v>0</v>
      </c>
      <c r="G33" s="39"/>
      <c r="H33" s="39"/>
      <c r="I33" s="156">
        <v>0.20999999999999999</v>
      </c>
      <c r="J33" s="155">
        <f>ROUND(((SUM(BE118:BE129))*I33),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ROUND((SUM(BF118:BF129)),  2)</f>
        <v>0</v>
      </c>
      <c r="G34" s="39"/>
      <c r="H34" s="39"/>
      <c r="I34" s="156">
        <v>0.12</v>
      </c>
      <c r="J34" s="155">
        <f>ROUND(((SUM(BF118:BF129))*I34),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ROUND((SUM(BG118:BG129)),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ROUND((SUM(BH118:BH129)),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ROUND((SUM(BI118:BI129)),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VRN.3 - Stezka pro chodce a cyklisty kolem ZŠ -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1616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1654</v>
      </c>
      <c r="E98" s="183"/>
      <c r="F98" s="183"/>
      <c r="G98" s="183"/>
      <c r="H98" s="183"/>
      <c r="I98" s="183"/>
      <c r="J98" s="184">
        <f>J124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134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Stezky pro chodce a cyklisty v Jablunkově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VRN.3 - Stezka pro chodce a cyklisty kolem ZŠ - Ostatní náklady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30. 4. 2025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29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27</v>
      </c>
      <c r="D115" s="41"/>
      <c r="E115" s="41"/>
      <c r="F115" s="28" t="str">
        <f>IF(E18="","",E18)</f>
        <v>Vyplň údaj</v>
      </c>
      <c r="G115" s="41"/>
      <c r="H115" s="41"/>
      <c r="I115" s="33" t="s">
        <v>31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0" customFormat="1" ht="29.28" customHeight="1">
      <c r="A117" s="186"/>
      <c r="B117" s="187"/>
      <c r="C117" s="188" t="s">
        <v>135</v>
      </c>
      <c r="D117" s="189" t="s">
        <v>58</v>
      </c>
      <c r="E117" s="189" t="s">
        <v>54</v>
      </c>
      <c r="F117" s="189" t="s">
        <v>55</v>
      </c>
      <c r="G117" s="189" t="s">
        <v>136</v>
      </c>
      <c r="H117" s="189" t="s">
        <v>137</v>
      </c>
      <c r="I117" s="189" t="s">
        <v>138</v>
      </c>
      <c r="J117" s="189" t="s">
        <v>128</v>
      </c>
      <c r="K117" s="190" t="s">
        <v>139</v>
      </c>
      <c r="L117" s="191"/>
      <c r="M117" s="101" t="s">
        <v>1</v>
      </c>
      <c r="N117" s="102" t="s">
        <v>37</v>
      </c>
      <c r="O117" s="102" t="s">
        <v>140</v>
      </c>
      <c r="P117" s="102" t="s">
        <v>141</v>
      </c>
      <c r="Q117" s="102" t="s">
        <v>142</v>
      </c>
      <c r="R117" s="102" t="s">
        <v>143</v>
      </c>
      <c r="S117" s="102" t="s">
        <v>144</v>
      </c>
      <c r="T117" s="103" t="s">
        <v>145</v>
      </c>
      <c r="U117" s="186"/>
      <c r="V117" s="186"/>
      <c r="W117" s="186"/>
      <c r="X117" s="186"/>
      <c r="Y117" s="186"/>
      <c r="Z117" s="186"/>
      <c r="AA117" s="186"/>
      <c r="AB117" s="186"/>
      <c r="AC117" s="186"/>
      <c r="AD117" s="186"/>
      <c r="AE117" s="186"/>
    </row>
    <row r="118" s="2" customFormat="1" ht="22.8" customHeight="1">
      <c r="A118" s="39"/>
      <c r="B118" s="40"/>
      <c r="C118" s="108" t="s">
        <v>146</v>
      </c>
      <c r="D118" s="41"/>
      <c r="E118" s="41"/>
      <c r="F118" s="41"/>
      <c r="G118" s="41"/>
      <c r="H118" s="41"/>
      <c r="I118" s="41"/>
      <c r="J118" s="192">
        <f>BK118</f>
        <v>0</v>
      </c>
      <c r="K118" s="41"/>
      <c r="L118" s="45"/>
      <c r="M118" s="104"/>
      <c r="N118" s="193"/>
      <c r="O118" s="105"/>
      <c r="P118" s="194">
        <f>P119+P124</f>
        <v>0</v>
      </c>
      <c r="Q118" s="105"/>
      <c r="R118" s="194">
        <f>R119+R124</f>
        <v>0</v>
      </c>
      <c r="S118" s="105"/>
      <c r="T118" s="195">
        <f>T119+T124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72</v>
      </c>
      <c r="AU118" s="18" t="s">
        <v>130</v>
      </c>
      <c r="BK118" s="196">
        <f>BK119+BK124</f>
        <v>0</v>
      </c>
    </row>
    <row r="119" s="11" customFormat="1" ht="25.92" customHeight="1">
      <c r="A119" s="11"/>
      <c r="B119" s="197"/>
      <c r="C119" s="198"/>
      <c r="D119" s="199" t="s">
        <v>72</v>
      </c>
      <c r="E119" s="200" t="s">
        <v>1617</v>
      </c>
      <c r="F119" s="200" t="s">
        <v>1618</v>
      </c>
      <c r="G119" s="198"/>
      <c r="H119" s="198"/>
      <c r="I119" s="201"/>
      <c r="J119" s="202">
        <f>BK119</f>
        <v>0</v>
      </c>
      <c r="K119" s="198"/>
      <c r="L119" s="203"/>
      <c r="M119" s="204"/>
      <c r="N119" s="205"/>
      <c r="O119" s="205"/>
      <c r="P119" s="206">
        <f>SUM(P120:P123)</f>
        <v>0</v>
      </c>
      <c r="Q119" s="205"/>
      <c r="R119" s="206">
        <f>SUM(R120:R123)</f>
        <v>0</v>
      </c>
      <c r="S119" s="205"/>
      <c r="T119" s="207">
        <f>SUM(T120:T123)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8" t="s">
        <v>81</v>
      </c>
      <c r="AT119" s="209" t="s">
        <v>72</v>
      </c>
      <c r="AU119" s="209" t="s">
        <v>73</v>
      </c>
      <c r="AY119" s="208" t="s">
        <v>148</v>
      </c>
      <c r="BK119" s="210">
        <f>SUM(BK120:BK123)</f>
        <v>0</v>
      </c>
    </row>
    <row r="120" s="2" customFormat="1" ht="24.15" customHeight="1">
      <c r="A120" s="39"/>
      <c r="B120" s="40"/>
      <c r="C120" s="211" t="s">
        <v>81</v>
      </c>
      <c r="D120" s="211" t="s">
        <v>149</v>
      </c>
      <c r="E120" s="212" t="s">
        <v>1632</v>
      </c>
      <c r="F120" s="213" t="s">
        <v>1633</v>
      </c>
      <c r="G120" s="214" t="s">
        <v>1621</v>
      </c>
      <c r="H120" s="215">
        <v>1</v>
      </c>
      <c r="I120" s="216"/>
      <c r="J120" s="217">
        <f>ROUND(I120*H120,2)</f>
        <v>0</v>
      </c>
      <c r="K120" s="213" t="s">
        <v>1</v>
      </c>
      <c r="L120" s="45"/>
      <c r="M120" s="218" t="s">
        <v>1</v>
      </c>
      <c r="N120" s="219" t="s">
        <v>38</v>
      </c>
      <c r="O120" s="9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2" t="s">
        <v>153</v>
      </c>
      <c r="AT120" s="222" t="s">
        <v>149</v>
      </c>
      <c r="AU120" s="222" t="s">
        <v>81</v>
      </c>
      <c r="AY120" s="18" t="s">
        <v>148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8" t="s">
        <v>81</v>
      </c>
      <c r="BK120" s="223">
        <f>ROUND(I120*H120,2)</f>
        <v>0</v>
      </c>
      <c r="BL120" s="18" t="s">
        <v>153</v>
      </c>
      <c r="BM120" s="222" t="s">
        <v>83</v>
      </c>
    </row>
    <row r="121" s="2" customFormat="1" ht="24.15" customHeight="1">
      <c r="A121" s="39"/>
      <c r="B121" s="40"/>
      <c r="C121" s="211" t="s">
        <v>83</v>
      </c>
      <c r="D121" s="211" t="s">
        <v>149</v>
      </c>
      <c r="E121" s="212" t="s">
        <v>1655</v>
      </c>
      <c r="F121" s="213" t="s">
        <v>1656</v>
      </c>
      <c r="G121" s="214" t="s">
        <v>1621</v>
      </c>
      <c r="H121" s="215">
        <v>1</v>
      </c>
      <c r="I121" s="216"/>
      <c r="J121" s="217">
        <f>ROUND(I121*H121,2)</f>
        <v>0</v>
      </c>
      <c r="K121" s="213" t="s">
        <v>1</v>
      </c>
      <c r="L121" s="45"/>
      <c r="M121" s="218" t="s">
        <v>1</v>
      </c>
      <c r="N121" s="219" t="s">
        <v>38</v>
      </c>
      <c r="O121" s="9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153</v>
      </c>
      <c r="AT121" s="222" t="s">
        <v>149</v>
      </c>
      <c r="AU121" s="222" t="s">
        <v>81</v>
      </c>
      <c r="AY121" s="18" t="s">
        <v>148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81</v>
      </c>
      <c r="BK121" s="223">
        <f>ROUND(I121*H121,2)</f>
        <v>0</v>
      </c>
      <c r="BL121" s="18" t="s">
        <v>153</v>
      </c>
      <c r="BM121" s="222" t="s">
        <v>153</v>
      </c>
    </row>
    <row r="122" s="2" customFormat="1" ht="24.15" customHeight="1">
      <c r="A122" s="39"/>
      <c r="B122" s="40"/>
      <c r="C122" s="211" t="s">
        <v>156</v>
      </c>
      <c r="D122" s="211" t="s">
        <v>149</v>
      </c>
      <c r="E122" s="212" t="s">
        <v>1657</v>
      </c>
      <c r="F122" s="213" t="s">
        <v>1651</v>
      </c>
      <c r="G122" s="214" t="s">
        <v>1621</v>
      </c>
      <c r="H122" s="215">
        <v>1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38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153</v>
      </c>
      <c r="AT122" s="222" t="s">
        <v>149</v>
      </c>
      <c r="AU122" s="222" t="s">
        <v>81</v>
      </c>
      <c r="AY122" s="18" t="s">
        <v>148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81</v>
      </c>
      <c r="BK122" s="223">
        <f>ROUND(I122*H122,2)</f>
        <v>0</v>
      </c>
      <c r="BL122" s="18" t="s">
        <v>153</v>
      </c>
      <c r="BM122" s="222" t="s">
        <v>160</v>
      </c>
    </row>
    <row r="123" s="2" customFormat="1" ht="24.15" customHeight="1">
      <c r="A123" s="39"/>
      <c r="B123" s="40"/>
      <c r="C123" s="211" t="s">
        <v>153</v>
      </c>
      <c r="D123" s="211" t="s">
        <v>149</v>
      </c>
      <c r="E123" s="212" t="s">
        <v>1658</v>
      </c>
      <c r="F123" s="213" t="s">
        <v>1659</v>
      </c>
      <c r="G123" s="214" t="s">
        <v>1621</v>
      </c>
      <c r="H123" s="215">
        <v>1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38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153</v>
      </c>
      <c r="AT123" s="222" t="s">
        <v>149</v>
      </c>
      <c r="AU123" s="222" t="s">
        <v>81</v>
      </c>
      <c r="AY123" s="18" t="s">
        <v>148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81</v>
      </c>
      <c r="BK123" s="223">
        <f>ROUND(I123*H123,2)</f>
        <v>0</v>
      </c>
      <c r="BL123" s="18" t="s">
        <v>153</v>
      </c>
      <c r="BM123" s="222" t="s">
        <v>163</v>
      </c>
    </row>
    <row r="124" s="11" customFormat="1" ht="25.92" customHeight="1">
      <c r="A124" s="11"/>
      <c r="B124" s="197"/>
      <c r="C124" s="198"/>
      <c r="D124" s="199" t="s">
        <v>72</v>
      </c>
      <c r="E124" s="200" t="s">
        <v>1660</v>
      </c>
      <c r="F124" s="200" t="s">
        <v>1661</v>
      </c>
      <c r="G124" s="198"/>
      <c r="H124" s="198"/>
      <c r="I124" s="201"/>
      <c r="J124" s="202">
        <f>BK124</f>
        <v>0</v>
      </c>
      <c r="K124" s="198"/>
      <c r="L124" s="203"/>
      <c r="M124" s="204"/>
      <c r="N124" s="205"/>
      <c r="O124" s="205"/>
      <c r="P124" s="206">
        <f>SUM(P125:P129)</f>
        <v>0</v>
      </c>
      <c r="Q124" s="205"/>
      <c r="R124" s="206">
        <f>SUM(R125:R129)</f>
        <v>0</v>
      </c>
      <c r="S124" s="205"/>
      <c r="T124" s="207">
        <f>SUM(T125:T129)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8" t="s">
        <v>81</v>
      </c>
      <c r="AT124" s="209" t="s">
        <v>72</v>
      </c>
      <c r="AU124" s="209" t="s">
        <v>73</v>
      </c>
      <c r="AY124" s="208" t="s">
        <v>148</v>
      </c>
      <c r="BK124" s="210">
        <f>SUM(BK125:BK129)</f>
        <v>0</v>
      </c>
    </row>
    <row r="125" s="2" customFormat="1" ht="24.15" customHeight="1">
      <c r="A125" s="39"/>
      <c r="B125" s="40"/>
      <c r="C125" s="211" t="s">
        <v>164</v>
      </c>
      <c r="D125" s="211" t="s">
        <v>149</v>
      </c>
      <c r="E125" s="212" t="s">
        <v>1662</v>
      </c>
      <c r="F125" s="213" t="s">
        <v>1663</v>
      </c>
      <c r="G125" s="214" t="s">
        <v>1621</v>
      </c>
      <c r="H125" s="215">
        <v>1</v>
      </c>
      <c r="I125" s="216"/>
      <c r="J125" s="217">
        <f>ROUND(I125*H125,2)</f>
        <v>0</v>
      </c>
      <c r="K125" s="213" t="s">
        <v>1</v>
      </c>
      <c r="L125" s="45"/>
      <c r="M125" s="218" t="s">
        <v>1</v>
      </c>
      <c r="N125" s="219" t="s">
        <v>38</v>
      </c>
      <c r="O125" s="9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153</v>
      </c>
      <c r="AT125" s="222" t="s">
        <v>149</v>
      </c>
      <c r="AU125" s="222" t="s">
        <v>81</v>
      </c>
      <c r="AY125" s="18" t="s">
        <v>148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81</v>
      </c>
      <c r="BK125" s="223">
        <f>ROUND(I125*H125,2)</f>
        <v>0</v>
      </c>
      <c r="BL125" s="18" t="s">
        <v>153</v>
      </c>
      <c r="BM125" s="222" t="s">
        <v>167</v>
      </c>
    </row>
    <row r="126" s="2" customFormat="1" ht="24.15" customHeight="1">
      <c r="A126" s="39"/>
      <c r="B126" s="40"/>
      <c r="C126" s="211" t="s">
        <v>160</v>
      </c>
      <c r="D126" s="211" t="s">
        <v>149</v>
      </c>
      <c r="E126" s="212" t="s">
        <v>1664</v>
      </c>
      <c r="F126" s="213" t="s">
        <v>1665</v>
      </c>
      <c r="G126" s="214" t="s">
        <v>1621</v>
      </c>
      <c r="H126" s="215">
        <v>1</v>
      </c>
      <c r="I126" s="216"/>
      <c r="J126" s="217">
        <f>ROUND(I126*H126,2)</f>
        <v>0</v>
      </c>
      <c r="K126" s="213" t="s">
        <v>1</v>
      </c>
      <c r="L126" s="45"/>
      <c r="M126" s="218" t="s">
        <v>1</v>
      </c>
      <c r="N126" s="219" t="s">
        <v>38</v>
      </c>
      <c r="O126" s="9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153</v>
      </c>
      <c r="AT126" s="222" t="s">
        <v>149</v>
      </c>
      <c r="AU126" s="222" t="s">
        <v>81</v>
      </c>
      <c r="AY126" s="18" t="s">
        <v>148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81</v>
      </c>
      <c r="BK126" s="223">
        <f>ROUND(I126*H126,2)</f>
        <v>0</v>
      </c>
      <c r="BL126" s="18" t="s">
        <v>153</v>
      </c>
      <c r="BM126" s="222" t="s">
        <v>8</v>
      </c>
    </row>
    <row r="127" s="2" customFormat="1" ht="24.15" customHeight="1">
      <c r="A127" s="39"/>
      <c r="B127" s="40"/>
      <c r="C127" s="211" t="s">
        <v>174</v>
      </c>
      <c r="D127" s="211" t="s">
        <v>149</v>
      </c>
      <c r="E127" s="212" t="s">
        <v>1666</v>
      </c>
      <c r="F127" s="213" t="s">
        <v>1667</v>
      </c>
      <c r="G127" s="214" t="s">
        <v>1621</v>
      </c>
      <c r="H127" s="215">
        <v>1</v>
      </c>
      <c r="I127" s="216"/>
      <c r="J127" s="217">
        <f>ROUND(I127*H127,2)</f>
        <v>0</v>
      </c>
      <c r="K127" s="213" t="s">
        <v>1</v>
      </c>
      <c r="L127" s="45"/>
      <c r="M127" s="218" t="s">
        <v>1</v>
      </c>
      <c r="N127" s="219" t="s">
        <v>38</v>
      </c>
      <c r="O127" s="9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153</v>
      </c>
      <c r="AT127" s="222" t="s">
        <v>149</v>
      </c>
      <c r="AU127" s="222" t="s">
        <v>81</v>
      </c>
      <c r="AY127" s="18" t="s">
        <v>148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81</v>
      </c>
      <c r="BK127" s="223">
        <f>ROUND(I127*H127,2)</f>
        <v>0</v>
      </c>
      <c r="BL127" s="18" t="s">
        <v>153</v>
      </c>
      <c r="BM127" s="222" t="s">
        <v>177</v>
      </c>
    </row>
    <row r="128" s="2" customFormat="1" ht="24.15" customHeight="1">
      <c r="A128" s="39"/>
      <c r="B128" s="40"/>
      <c r="C128" s="211" t="s">
        <v>163</v>
      </c>
      <c r="D128" s="211" t="s">
        <v>149</v>
      </c>
      <c r="E128" s="212" t="s">
        <v>1668</v>
      </c>
      <c r="F128" s="213" t="s">
        <v>1669</v>
      </c>
      <c r="G128" s="214" t="s">
        <v>1621</v>
      </c>
      <c r="H128" s="215">
        <v>1</v>
      </c>
      <c r="I128" s="216"/>
      <c r="J128" s="217">
        <f>ROUND(I128*H128,2)</f>
        <v>0</v>
      </c>
      <c r="K128" s="213" t="s">
        <v>1</v>
      </c>
      <c r="L128" s="45"/>
      <c r="M128" s="218" t="s">
        <v>1</v>
      </c>
      <c r="N128" s="219" t="s">
        <v>38</v>
      </c>
      <c r="O128" s="9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2" t="s">
        <v>153</v>
      </c>
      <c r="AT128" s="222" t="s">
        <v>149</v>
      </c>
      <c r="AU128" s="222" t="s">
        <v>81</v>
      </c>
      <c r="AY128" s="18" t="s">
        <v>148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8" t="s">
        <v>81</v>
      </c>
      <c r="BK128" s="223">
        <f>ROUND(I128*H128,2)</f>
        <v>0</v>
      </c>
      <c r="BL128" s="18" t="s">
        <v>153</v>
      </c>
      <c r="BM128" s="222" t="s">
        <v>182</v>
      </c>
    </row>
    <row r="129" s="2" customFormat="1" ht="16.5" customHeight="1">
      <c r="A129" s="39"/>
      <c r="B129" s="40"/>
      <c r="C129" s="211" t="s">
        <v>187</v>
      </c>
      <c r="D129" s="211" t="s">
        <v>149</v>
      </c>
      <c r="E129" s="212" t="s">
        <v>1670</v>
      </c>
      <c r="F129" s="213" t="s">
        <v>1671</v>
      </c>
      <c r="G129" s="214" t="s">
        <v>549</v>
      </c>
      <c r="H129" s="215">
        <v>1</v>
      </c>
      <c r="I129" s="216"/>
      <c r="J129" s="217">
        <f>ROUND(I129*H129,2)</f>
        <v>0</v>
      </c>
      <c r="K129" s="213" t="s">
        <v>1</v>
      </c>
      <c r="L129" s="45"/>
      <c r="M129" s="247" t="s">
        <v>1</v>
      </c>
      <c r="N129" s="248" t="s">
        <v>38</v>
      </c>
      <c r="O129" s="249"/>
      <c r="P129" s="250">
        <f>O129*H129</f>
        <v>0</v>
      </c>
      <c r="Q129" s="250">
        <v>0</v>
      </c>
      <c r="R129" s="250">
        <f>Q129*H129</f>
        <v>0</v>
      </c>
      <c r="S129" s="250">
        <v>0</v>
      </c>
      <c r="T129" s="25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2" t="s">
        <v>153</v>
      </c>
      <c r="AT129" s="222" t="s">
        <v>149</v>
      </c>
      <c r="AU129" s="222" t="s">
        <v>81</v>
      </c>
      <c r="AY129" s="18" t="s">
        <v>148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81</v>
      </c>
      <c r="BK129" s="223">
        <f>ROUND(I129*H129,2)</f>
        <v>0</v>
      </c>
      <c r="BL129" s="18" t="s">
        <v>153</v>
      </c>
      <c r="BM129" s="222" t="s">
        <v>190</v>
      </c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NmWDmdOXnc9+teEayE65RRJSy30RxHNKAsIwDnrhIAbonPf1GSFnS/tUvRt9rFF3R3tHnV5YaUPy/y3yTWOM7Q==" hashValue="xu2Q47XvSvV6WBIz69BgWT0ilSlLPsdxKxzIJBN9kdRyOI11r3GGRLUiyYM2dKB6WJQg1/k9yNaePq6mtTI9Vw==" algorithmName="SHA-512" password="CC35"/>
  <autoFilter ref="C117:K12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ROUND((SUM(BE119:BE158)),  2)</f>
        <v>0</v>
      </c>
      <c r="G33" s="39"/>
      <c r="H33" s="39"/>
      <c r="I33" s="156">
        <v>0.20999999999999999</v>
      </c>
      <c r="J33" s="155">
        <f>ROUND(((SUM(BE119:BE158))*I33),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ROUND((SUM(BF119:BF158)),  2)</f>
        <v>0</v>
      </c>
      <c r="G34" s="39"/>
      <c r="H34" s="39"/>
      <c r="I34" s="156">
        <v>0.12</v>
      </c>
      <c r="J34" s="155">
        <f>ROUND(((SUM(BF119:BF158))*I34),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ROUND((SUM(BG119:BG158)),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ROUND((SUM(BH119:BH158)),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ROUND((SUM(BI119:BI158)),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001.1 - Stezka pro chodce a cyklisty kolem ZŠ - Příprava stavby - 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131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132</v>
      </c>
      <c r="E98" s="183"/>
      <c r="F98" s="183"/>
      <c r="G98" s="183"/>
      <c r="H98" s="183"/>
      <c r="I98" s="183"/>
      <c r="J98" s="184">
        <f>J146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133</v>
      </c>
      <c r="E99" s="183"/>
      <c r="F99" s="183"/>
      <c r="G99" s="183"/>
      <c r="H99" s="183"/>
      <c r="I99" s="183"/>
      <c r="J99" s="184">
        <f>J148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134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Stezky pro chodce a cyklisty v Jablunkově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001.1 - Stezka pro chodce a cyklisty kolem ZŠ - Příprava stavby - uznatelné náklady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30. 4. 2025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29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33" t="s">
        <v>31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0" customFormat="1" ht="29.28" customHeight="1">
      <c r="A118" s="186"/>
      <c r="B118" s="187"/>
      <c r="C118" s="188" t="s">
        <v>135</v>
      </c>
      <c r="D118" s="189" t="s">
        <v>58</v>
      </c>
      <c r="E118" s="189" t="s">
        <v>54</v>
      </c>
      <c r="F118" s="189" t="s">
        <v>55</v>
      </c>
      <c r="G118" s="189" t="s">
        <v>136</v>
      </c>
      <c r="H118" s="189" t="s">
        <v>137</v>
      </c>
      <c r="I118" s="189" t="s">
        <v>138</v>
      </c>
      <c r="J118" s="189" t="s">
        <v>128</v>
      </c>
      <c r="K118" s="190" t="s">
        <v>139</v>
      </c>
      <c r="L118" s="191"/>
      <c r="M118" s="101" t="s">
        <v>1</v>
      </c>
      <c r="N118" s="102" t="s">
        <v>37</v>
      </c>
      <c r="O118" s="102" t="s">
        <v>140</v>
      </c>
      <c r="P118" s="102" t="s">
        <v>141</v>
      </c>
      <c r="Q118" s="102" t="s">
        <v>142</v>
      </c>
      <c r="R118" s="102" t="s">
        <v>143</v>
      </c>
      <c r="S118" s="102" t="s">
        <v>144</v>
      </c>
      <c r="T118" s="103" t="s">
        <v>145</v>
      </c>
      <c r="U118" s="186"/>
      <c r="V118" s="186"/>
      <c r="W118" s="186"/>
      <c r="X118" s="186"/>
      <c r="Y118" s="186"/>
      <c r="Z118" s="186"/>
      <c r="AA118" s="186"/>
      <c r="AB118" s="186"/>
      <c r="AC118" s="186"/>
      <c r="AD118" s="186"/>
      <c r="AE118" s="186"/>
    </row>
    <row r="119" s="2" customFormat="1" ht="22.8" customHeight="1">
      <c r="A119" s="39"/>
      <c r="B119" s="40"/>
      <c r="C119" s="108" t="s">
        <v>146</v>
      </c>
      <c r="D119" s="41"/>
      <c r="E119" s="41"/>
      <c r="F119" s="41"/>
      <c r="G119" s="41"/>
      <c r="H119" s="41"/>
      <c r="I119" s="41"/>
      <c r="J119" s="192">
        <f>BK119</f>
        <v>0</v>
      </c>
      <c r="K119" s="41"/>
      <c r="L119" s="45"/>
      <c r="M119" s="104"/>
      <c r="N119" s="193"/>
      <c r="O119" s="105"/>
      <c r="P119" s="194">
        <f>P120+P146+P148</f>
        <v>0</v>
      </c>
      <c r="Q119" s="105"/>
      <c r="R119" s="194">
        <f>R120+R146+R148</f>
        <v>0</v>
      </c>
      <c r="S119" s="105"/>
      <c r="T119" s="195">
        <f>T120+T146+T148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72</v>
      </c>
      <c r="AU119" s="18" t="s">
        <v>130</v>
      </c>
      <c r="BK119" s="196">
        <f>BK120+BK146+BK148</f>
        <v>0</v>
      </c>
    </row>
    <row r="120" s="11" customFormat="1" ht="25.92" customHeight="1">
      <c r="A120" s="11"/>
      <c r="B120" s="197"/>
      <c r="C120" s="198"/>
      <c r="D120" s="199" t="s">
        <v>72</v>
      </c>
      <c r="E120" s="200" t="s">
        <v>81</v>
      </c>
      <c r="F120" s="200" t="s">
        <v>147</v>
      </c>
      <c r="G120" s="198"/>
      <c r="H120" s="198"/>
      <c r="I120" s="201"/>
      <c r="J120" s="202">
        <f>BK120</f>
        <v>0</v>
      </c>
      <c r="K120" s="198"/>
      <c r="L120" s="203"/>
      <c r="M120" s="204"/>
      <c r="N120" s="205"/>
      <c r="O120" s="205"/>
      <c r="P120" s="206">
        <f>SUM(P121:P145)</f>
        <v>0</v>
      </c>
      <c r="Q120" s="205"/>
      <c r="R120" s="206">
        <f>SUM(R121:R145)</f>
        <v>0</v>
      </c>
      <c r="S120" s="205"/>
      <c r="T120" s="207">
        <f>SUM(T121:T145)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8" t="s">
        <v>81</v>
      </c>
      <c r="AT120" s="209" t="s">
        <v>72</v>
      </c>
      <c r="AU120" s="209" t="s">
        <v>73</v>
      </c>
      <c r="AY120" s="208" t="s">
        <v>148</v>
      </c>
      <c r="BK120" s="210">
        <f>SUM(BK121:BK145)</f>
        <v>0</v>
      </c>
    </row>
    <row r="121" s="2" customFormat="1" ht="16.5" customHeight="1">
      <c r="A121" s="39"/>
      <c r="B121" s="40"/>
      <c r="C121" s="211" t="s">
        <v>81</v>
      </c>
      <c r="D121" s="211" t="s">
        <v>149</v>
      </c>
      <c r="E121" s="212" t="s">
        <v>150</v>
      </c>
      <c r="F121" s="213" t="s">
        <v>151</v>
      </c>
      <c r="G121" s="214" t="s">
        <v>152</v>
      </c>
      <c r="H121" s="215">
        <v>100</v>
      </c>
      <c r="I121" s="216"/>
      <c r="J121" s="217">
        <f>ROUND(I121*H121,2)</f>
        <v>0</v>
      </c>
      <c r="K121" s="213" t="s">
        <v>1</v>
      </c>
      <c r="L121" s="45"/>
      <c r="M121" s="218" t="s">
        <v>1</v>
      </c>
      <c r="N121" s="219" t="s">
        <v>38</v>
      </c>
      <c r="O121" s="9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153</v>
      </c>
      <c r="AT121" s="222" t="s">
        <v>149</v>
      </c>
      <c r="AU121" s="222" t="s">
        <v>81</v>
      </c>
      <c r="AY121" s="18" t="s">
        <v>148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81</v>
      </c>
      <c r="BK121" s="223">
        <f>ROUND(I121*H121,2)</f>
        <v>0</v>
      </c>
      <c r="BL121" s="18" t="s">
        <v>153</v>
      </c>
      <c r="BM121" s="222" t="s">
        <v>83</v>
      </c>
    </row>
    <row r="122" s="2" customFormat="1" ht="16.5" customHeight="1">
      <c r="A122" s="39"/>
      <c r="B122" s="40"/>
      <c r="C122" s="211" t="s">
        <v>83</v>
      </c>
      <c r="D122" s="211" t="s">
        <v>149</v>
      </c>
      <c r="E122" s="212" t="s">
        <v>154</v>
      </c>
      <c r="F122" s="213" t="s">
        <v>155</v>
      </c>
      <c r="G122" s="214" t="s">
        <v>152</v>
      </c>
      <c r="H122" s="215">
        <v>100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38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153</v>
      </c>
      <c r="AT122" s="222" t="s">
        <v>149</v>
      </c>
      <c r="AU122" s="222" t="s">
        <v>81</v>
      </c>
      <c r="AY122" s="18" t="s">
        <v>148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81</v>
      </c>
      <c r="BK122" s="223">
        <f>ROUND(I122*H122,2)</f>
        <v>0</v>
      </c>
      <c r="BL122" s="18" t="s">
        <v>153</v>
      </c>
      <c r="BM122" s="222" t="s">
        <v>153</v>
      </c>
    </row>
    <row r="123" s="2" customFormat="1" ht="16.5" customHeight="1">
      <c r="A123" s="39"/>
      <c r="B123" s="40"/>
      <c r="C123" s="211" t="s">
        <v>156</v>
      </c>
      <c r="D123" s="211" t="s">
        <v>149</v>
      </c>
      <c r="E123" s="212" t="s">
        <v>157</v>
      </c>
      <c r="F123" s="213" t="s">
        <v>158</v>
      </c>
      <c r="G123" s="214" t="s">
        <v>159</v>
      </c>
      <c r="H123" s="215">
        <v>2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38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153</v>
      </c>
      <c r="AT123" s="222" t="s">
        <v>149</v>
      </c>
      <c r="AU123" s="222" t="s">
        <v>81</v>
      </c>
      <c r="AY123" s="18" t="s">
        <v>148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81</v>
      </c>
      <c r="BK123" s="223">
        <f>ROUND(I123*H123,2)</f>
        <v>0</v>
      </c>
      <c r="BL123" s="18" t="s">
        <v>153</v>
      </c>
      <c r="BM123" s="222" t="s">
        <v>160</v>
      </c>
    </row>
    <row r="124" s="2" customFormat="1" ht="16.5" customHeight="1">
      <c r="A124" s="39"/>
      <c r="B124" s="40"/>
      <c r="C124" s="211" t="s">
        <v>153</v>
      </c>
      <c r="D124" s="211" t="s">
        <v>149</v>
      </c>
      <c r="E124" s="212" t="s">
        <v>161</v>
      </c>
      <c r="F124" s="213" t="s">
        <v>162</v>
      </c>
      <c r="G124" s="214" t="s">
        <v>159</v>
      </c>
      <c r="H124" s="215">
        <v>2</v>
      </c>
      <c r="I124" s="216"/>
      <c r="J124" s="217">
        <f>ROUND(I124*H124,2)</f>
        <v>0</v>
      </c>
      <c r="K124" s="213" t="s">
        <v>1</v>
      </c>
      <c r="L124" s="45"/>
      <c r="M124" s="218" t="s">
        <v>1</v>
      </c>
      <c r="N124" s="219" t="s">
        <v>38</v>
      </c>
      <c r="O124" s="9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2" t="s">
        <v>153</v>
      </c>
      <c r="AT124" s="222" t="s">
        <v>149</v>
      </c>
      <c r="AU124" s="222" t="s">
        <v>81</v>
      </c>
      <c r="AY124" s="18" t="s">
        <v>148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8" t="s">
        <v>81</v>
      </c>
      <c r="BK124" s="223">
        <f>ROUND(I124*H124,2)</f>
        <v>0</v>
      </c>
      <c r="BL124" s="18" t="s">
        <v>153</v>
      </c>
      <c r="BM124" s="222" t="s">
        <v>163</v>
      </c>
    </row>
    <row r="125" s="2" customFormat="1" ht="16.5" customHeight="1">
      <c r="A125" s="39"/>
      <c r="B125" s="40"/>
      <c r="C125" s="211" t="s">
        <v>164</v>
      </c>
      <c r="D125" s="211" t="s">
        <v>149</v>
      </c>
      <c r="E125" s="212" t="s">
        <v>165</v>
      </c>
      <c r="F125" s="213" t="s">
        <v>166</v>
      </c>
      <c r="G125" s="214" t="s">
        <v>152</v>
      </c>
      <c r="H125" s="215">
        <v>47.25</v>
      </c>
      <c r="I125" s="216"/>
      <c r="J125" s="217">
        <f>ROUND(I125*H125,2)</f>
        <v>0</v>
      </c>
      <c r="K125" s="213" t="s">
        <v>1</v>
      </c>
      <c r="L125" s="45"/>
      <c r="M125" s="218" t="s">
        <v>1</v>
      </c>
      <c r="N125" s="219" t="s">
        <v>38</v>
      </c>
      <c r="O125" s="9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153</v>
      </c>
      <c r="AT125" s="222" t="s">
        <v>149</v>
      </c>
      <c r="AU125" s="222" t="s">
        <v>81</v>
      </c>
      <c r="AY125" s="18" t="s">
        <v>148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81</v>
      </c>
      <c r="BK125" s="223">
        <f>ROUND(I125*H125,2)</f>
        <v>0</v>
      </c>
      <c r="BL125" s="18" t="s">
        <v>153</v>
      </c>
      <c r="BM125" s="222" t="s">
        <v>167</v>
      </c>
    </row>
    <row r="126" s="12" customFormat="1">
      <c r="A126" s="12"/>
      <c r="B126" s="224"/>
      <c r="C126" s="225"/>
      <c r="D126" s="226" t="s">
        <v>168</v>
      </c>
      <c r="E126" s="227" t="s">
        <v>1</v>
      </c>
      <c r="F126" s="228" t="s">
        <v>169</v>
      </c>
      <c r="G126" s="225"/>
      <c r="H126" s="229">
        <v>47.25</v>
      </c>
      <c r="I126" s="230"/>
      <c r="J126" s="225"/>
      <c r="K126" s="225"/>
      <c r="L126" s="231"/>
      <c r="M126" s="232"/>
      <c r="N126" s="233"/>
      <c r="O126" s="233"/>
      <c r="P126" s="233"/>
      <c r="Q126" s="233"/>
      <c r="R126" s="233"/>
      <c r="S126" s="233"/>
      <c r="T126" s="234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5" t="s">
        <v>168</v>
      </c>
      <c r="AU126" s="235" t="s">
        <v>81</v>
      </c>
      <c r="AV126" s="12" t="s">
        <v>83</v>
      </c>
      <c r="AW126" s="12" t="s">
        <v>30</v>
      </c>
      <c r="AX126" s="12" t="s">
        <v>73</v>
      </c>
      <c r="AY126" s="235" t="s">
        <v>148</v>
      </c>
    </row>
    <row r="127" s="13" customFormat="1">
      <c r="A127" s="13"/>
      <c r="B127" s="236"/>
      <c r="C127" s="237"/>
      <c r="D127" s="226" t="s">
        <v>168</v>
      </c>
      <c r="E127" s="238" t="s">
        <v>1</v>
      </c>
      <c r="F127" s="239" t="s">
        <v>170</v>
      </c>
      <c r="G127" s="237"/>
      <c r="H127" s="240">
        <v>47.25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168</v>
      </c>
      <c r="AU127" s="246" t="s">
        <v>81</v>
      </c>
      <c r="AV127" s="13" t="s">
        <v>153</v>
      </c>
      <c r="AW127" s="13" t="s">
        <v>30</v>
      </c>
      <c r="AX127" s="13" t="s">
        <v>81</v>
      </c>
      <c r="AY127" s="246" t="s">
        <v>148</v>
      </c>
    </row>
    <row r="128" s="2" customFormat="1" ht="16.5" customHeight="1">
      <c r="A128" s="39"/>
      <c r="B128" s="40"/>
      <c r="C128" s="211" t="s">
        <v>160</v>
      </c>
      <c r="D128" s="211" t="s">
        <v>149</v>
      </c>
      <c r="E128" s="212" t="s">
        <v>171</v>
      </c>
      <c r="F128" s="213" t="s">
        <v>172</v>
      </c>
      <c r="G128" s="214" t="s">
        <v>152</v>
      </c>
      <c r="H128" s="215">
        <v>1859.3499999999999</v>
      </c>
      <c r="I128" s="216"/>
      <c r="J128" s="217">
        <f>ROUND(I128*H128,2)</f>
        <v>0</v>
      </c>
      <c r="K128" s="213" t="s">
        <v>1</v>
      </c>
      <c r="L128" s="45"/>
      <c r="M128" s="218" t="s">
        <v>1</v>
      </c>
      <c r="N128" s="219" t="s">
        <v>38</v>
      </c>
      <c r="O128" s="9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2" t="s">
        <v>153</v>
      </c>
      <c r="AT128" s="222" t="s">
        <v>149</v>
      </c>
      <c r="AU128" s="222" t="s">
        <v>81</v>
      </c>
      <c r="AY128" s="18" t="s">
        <v>148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8" t="s">
        <v>81</v>
      </c>
      <c r="BK128" s="223">
        <f>ROUND(I128*H128,2)</f>
        <v>0</v>
      </c>
      <c r="BL128" s="18" t="s">
        <v>153</v>
      </c>
      <c r="BM128" s="222" t="s">
        <v>8</v>
      </c>
    </row>
    <row r="129" s="12" customFormat="1">
      <c r="A129" s="12"/>
      <c r="B129" s="224"/>
      <c r="C129" s="225"/>
      <c r="D129" s="226" t="s">
        <v>168</v>
      </c>
      <c r="E129" s="227" t="s">
        <v>1</v>
      </c>
      <c r="F129" s="228" t="s">
        <v>173</v>
      </c>
      <c r="G129" s="225"/>
      <c r="H129" s="229">
        <v>1859.3499999999999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5" t="s">
        <v>168</v>
      </c>
      <c r="AU129" s="235" t="s">
        <v>81</v>
      </c>
      <c r="AV129" s="12" t="s">
        <v>83</v>
      </c>
      <c r="AW129" s="12" t="s">
        <v>30</v>
      </c>
      <c r="AX129" s="12" t="s">
        <v>73</v>
      </c>
      <c r="AY129" s="235" t="s">
        <v>148</v>
      </c>
    </row>
    <row r="130" s="13" customFormat="1">
      <c r="A130" s="13"/>
      <c r="B130" s="236"/>
      <c r="C130" s="237"/>
      <c r="D130" s="226" t="s">
        <v>168</v>
      </c>
      <c r="E130" s="238" t="s">
        <v>1</v>
      </c>
      <c r="F130" s="239" t="s">
        <v>170</v>
      </c>
      <c r="G130" s="237"/>
      <c r="H130" s="240">
        <v>1859.3499999999999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168</v>
      </c>
      <c r="AU130" s="246" t="s">
        <v>81</v>
      </c>
      <c r="AV130" s="13" t="s">
        <v>153</v>
      </c>
      <c r="AW130" s="13" t="s">
        <v>30</v>
      </c>
      <c r="AX130" s="13" t="s">
        <v>81</v>
      </c>
      <c r="AY130" s="246" t="s">
        <v>148</v>
      </c>
    </row>
    <row r="131" s="2" customFormat="1" ht="16.5" customHeight="1">
      <c r="A131" s="39"/>
      <c r="B131" s="40"/>
      <c r="C131" s="211" t="s">
        <v>174</v>
      </c>
      <c r="D131" s="211" t="s">
        <v>149</v>
      </c>
      <c r="E131" s="212" t="s">
        <v>175</v>
      </c>
      <c r="F131" s="213" t="s">
        <v>176</v>
      </c>
      <c r="G131" s="214" t="s">
        <v>152</v>
      </c>
      <c r="H131" s="215">
        <v>240</v>
      </c>
      <c r="I131" s="216"/>
      <c r="J131" s="217">
        <f>ROUND(I131*H131,2)</f>
        <v>0</v>
      </c>
      <c r="K131" s="213" t="s">
        <v>1</v>
      </c>
      <c r="L131" s="45"/>
      <c r="M131" s="218" t="s">
        <v>1</v>
      </c>
      <c r="N131" s="219" t="s">
        <v>38</v>
      </c>
      <c r="O131" s="9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2" t="s">
        <v>153</v>
      </c>
      <c r="AT131" s="222" t="s">
        <v>149</v>
      </c>
      <c r="AU131" s="222" t="s">
        <v>81</v>
      </c>
      <c r="AY131" s="18" t="s">
        <v>148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81</v>
      </c>
      <c r="BK131" s="223">
        <f>ROUND(I131*H131,2)</f>
        <v>0</v>
      </c>
      <c r="BL131" s="18" t="s">
        <v>153</v>
      </c>
      <c r="BM131" s="222" t="s">
        <v>177</v>
      </c>
    </row>
    <row r="132" s="12" customFormat="1">
      <c r="A132" s="12"/>
      <c r="B132" s="224"/>
      <c r="C132" s="225"/>
      <c r="D132" s="226" t="s">
        <v>168</v>
      </c>
      <c r="E132" s="227" t="s">
        <v>1</v>
      </c>
      <c r="F132" s="228" t="s">
        <v>178</v>
      </c>
      <c r="G132" s="225"/>
      <c r="H132" s="229">
        <v>210</v>
      </c>
      <c r="I132" s="230"/>
      <c r="J132" s="225"/>
      <c r="K132" s="225"/>
      <c r="L132" s="231"/>
      <c r="M132" s="232"/>
      <c r="N132" s="233"/>
      <c r="O132" s="233"/>
      <c r="P132" s="233"/>
      <c r="Q132" s="233"/>
      <c r="R132" s="233"/>
      <c r="S132" s="233"/>
      <c r="T132" s="234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5" t="s">
        <v>168</v>
      </c>
      <c r="AU132" s="235" t="s">
        <v>81</v>
      </c>
      <c r="AV132" s="12" t="s">
        <v>83</v>
      </c>
      <c r="AW132" s="12" t="s">
        <v>30</v>
      </c>
      <c r="AX132" s="12" t="s">
        <v>73</v>
      </c>
      <c r="AY132" s="235" t="s">
        <v>148</v>
      </c>
    </row>
    <row r="133" s="12" customFormat="1">
      <c r="A133" s="12"/>
      <c r="B133" s="224"/>
      <c r="C133" s="225"/>
      <c r="D133" s="226" t="s">
        <v>168</v>
      </c>
      <c r="E133" s="227" t="s">
        <v>1</v>
      </c>
      <c r="F133" s="228" t="s">
        <v>179</v>
      </c>
      <c r="G133" s="225"/>
      <c r="H133" s="229">
        <v>30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5" t="s">
        <v>168</v>
      </c>
      <c r="AU133" s="235" t="s">
        <v>81</v>
      </c>
      <c r="AV133" s="12" t="s">
        <v>83</v>
      </c>
      <c r="AW133" s="12" t="s">
        <v>30</v>
      </c>
      <c r="AX133" s="12" t="s">
        <v>73</v>
      </c>
      <c r="AY133" s="235" t="s">
        <v>148</v>
      </c>
    </row>
    <row r="134" s="13" customFormat="1">
      <c r="A134" s="13"/>
      <c r="B134" s="236"/>
      <c r="C134" s="237"/>
      <c r="D134" s="226" t="s">
        <v>168</v>
      </c>
      <c r="E134" s="238" t="s">
        <v>1</v>
      </c>
      <c r="F134" s="239" t="s">
        <v>170</v>
      </c>
      <c r="G134" s="237"/>
      <c r="H134" s="240">
        <v>240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168</v>
      </c>
      <c r="AU134" s="246" t="s">
        <v>81</v>
      </c>
      <c r="AV134" s="13" t="s">
        <v>153</v>
      </c>
      <c r="AW134" s="13" t="s">
        <v>30</v>
      </c>
      <c r="AX134" s="13" t="s">
        <v>81</v>
      </c>
      <c r="AY134" s="246" t="s">
        <v>148</v>
      </c>
    </row>
    <row r="135" s="2" customFormat="1" ht="16.5" customHeight="1">
      <c r="A135" s="39"/>
      <c r="B135" s="40"/>
      <c r="C135" s="211" t="s">
        <v>163</v>
      </c>
      <c r="D135" s="211" t="s">
        <v>149</v>
      </c>
      <c r="E135" s="212" t="s">
        <v>180</v>
      </c>
      <c r="F135" s="213" t="s">
        <v>181</v>
      </c>
      <c r="G135" s="214" t="s">
        <v>152</v>
      </c>
      <c r="H135" s="215">
        <v>1572.056</v>
      </c>
      <c r="I135" s="216"/>
      <c r="J135" s="217">
        <f>ROUND(I135*H135,2)</f>
        <v>0</v>
      </c>
      <c r="K135" s="213" t="s">
        <v>1</v>
      </c>
      <c r="L135" s="45"/>
      <c r="M135" s="218" t="s">
        <v>1</v>
      </c>
      <c r="N135" s="219" t="s">
        <v>38</v>
      </c>
      <c r="O135" s="92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2" t="s">
        <v>153</v>
      </c>
      <c r="AT135" s="222" t="s">
        <v>149</v>
      </c>
      <c r="AU135" s="222" t="s">
        <v>81</v>
      </c>
      <c r="AY135" s="18" t="s">
        <v>148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8" t="s">
        <v>81</v>
      </c>
      <c r="BK135" s="223">
        <f>ROUND(I135*H135,2)</f>
        <v>0</v>
      </c>
      <c r="BL135" s="18" t="s">
        <v>153</v>
      </c>
      <c r="BM135" s="222" t="s">
        <v>182</v>
      </c>
    </row>
    <row r="136" s="12" customFormat="1">
      <c r="A136" s="12"/>
      <c r="B136" s="224"/>
      <c r="C136" s="225"/>
      <c r="D136" s="226" t="s">
        <v>168</v>
      </c>
      <c r="E136" s="227" t="s">
        <v>1</v>
      </c>
      <c r="F136" s="228" t="s">
        <v>183</v>
      </c>
      <c r="G136" s="225"/>
      <c r="H136" s="229">
        <v>1383.056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5" t="s">
        <v>168</v>
      </c>
      <c r="AU136" s="235" t="s">
        <v>81</v>
      </c>
      <c r="AV136" s="12" t="s">
        <v>83</v>
      </c>
      <c r="AW136" s="12" t="s">
        <v>30</v>
      </c>
      <c r="AX136" s="12" t="s">
        <v>73</v>
      </c>
      <c r="AY136" s="235" t="s">
        <v>148</v>
      </c>
    </row>
    <row r="137" s="12" customFormat="1">
      <c r="A137" s="12"/>
      <c r="B137" s="224"/>
      <c r="C137" s="225"/>
      <c r="D137" s="226" t="s">
        <v>168</v>
      </c>
      <c r="E137" s="227" t="s">
        <v>1</v>
      </c>
      <c r="F137" s="228" t="s">
        <v>184</v>
      </c>
      <c r="G137" s="225"/>
      <c r="H137" s="229">
        <v>45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5" t="s">
        <v>168</v>
      </c>
      <c r="AU137" s="235" t="s">
        <v>81</v>
      </c>
      <c r="AV137" s="12" t="s">
        <v>83</v>
      </c>
      <c r="AW137" s="12" t="s">
        <v>30</v>
      </c>
      <c r="AX137" s="12" t="s">
        <v>73</v>
      </c>
      <c r="AY137" s="235" t="s">
        <v>148</v>
      </c>
    </row>
    <row r="138" s="12" customFormat="1">
      <c r="A138" s="12"/>
      <c r="B138" s="224"/>
      <c r="C138" s="225"/>
      <c r="D138" s="226" t="s">
        <v>168</v>
      </c>
      <c r="E138" s="227" t="s">
        <v>1</v>
      </c>
      <c r="F138" s="228" t="s">
        <v>185</v>
      </c>
      <c r="G138" s="225"/>
      <c r="H138" s="229">
        <v>90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5" t="s">
        <v>168</v>
      </c>
      <c r="AU138" s="235" t="s">
        <v>81</v>
      </c>
      <c r="AV138" s="12" t="s">
        <v>83</v>
      </c>
      <c r="AW138" s="12" t="s">
        <v>30</v>
      </c>
      <c r="AX138" s="12" t="s">
        <v>73</v>
      </c>
      <c r="AY138" s="235" t="s">
        <v>148</v>
      </c>
    </row>
    <row r="139" s="12" customFormat="1">
      <c r="A139" s="12"/>
      <c r="B139" s="224"/>
      <c r="C139" s="225"/>
      <c r="D139" s="226" t="s">
        <v>168</v>
      </c>
      <c r="E139" s="227" t="s">
        <v>1</v>
      </c>
      <c r="F139" s="228" t="s">
        <v>186</v>
      </c>
      <c r="G139" s="225"/>
      <c r="H139" s="229">
        <v>54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5" t="s">
        <v>168</v>
      </c>
      <c r="AU139" s="235" t="s">
        <v>81</v>
      </c>
      <c r="AV139" s="12" t="s">
        <v>83</v>
      </c>
      <c r="AW139" s="12" t="s">
        <v>30</v>
      </c>
      <c r="AX139" s="12" t="s">
        <v>73</v>
      </c>
      <c r="AY139" s="235" t="s">
        <v>148</v>
      </c>
    </row>
    <row r="140" s="13" customFormat="1">
      <c r="A140" s="13"/>
      <c r="B140" s="236"/>
      <c r="C140" s="237"/>
      <c r="D140" s="226" t="s">
        <v>168</v>
      </c>
      <c r="E140" s="238" t="s">
        <v>1</v>
      </c>
      <c r="F140" s="239" t="s">
        <v>170</v>
      </c>
      <c r="G140" s="237"/>
      <c r="H140" s="240">
        <v>1572.056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168</v>
      </c>
      <c r="AU140" s="246" t="s">
        <v>81</v>
      </c>
      <c r="AV140" s="13" t="s">
        <v>153</v>
      </c>
      <c r="AW140" s="13" t="s">
        <v>30</v>
      </c>
      <c r="AX140" s="13" t="s">
        <v>81</v>
      </c>
      <c r="AY140" s="246" t="s">
        <v>148</v>
      </c>
    </row>
    <row r="141" s="2" customFormat="1" ht="16.5" customHeight="1">
      <c r="A141" s="39"/>
      <c r="B141" s="40"/>
      <c r="C141" s="211" t="s">
        <v>187</v>
      </c>
      <c r="D141" s="211" t="s">
        <v>149</v>
      </c>
      <c r="E141" s="212" t="s">
        <v>188</v>
      </c>
      <c r="F141" s="213" t="s">
        <v>189</v>
      </c>
      <c r="G141" s="214" t="s">
        <v>152</v>
      </c>
      <c r="H141" s="215">
        <v>1572.056</v>
      </c>
      <c r="I141" s="216"/>
      <c r="J141" s="217">
        <f>ROUND(I141*H141,2)</f>
        <v>0</v>
      </c>
      <c r="K141" s="213" t="s">
        <v>1</v>
      </c>
      <c r="L141" s="45"/>
      <c r="M141" s="218" t="s">
        <v>1</v>
      </c>
      <c r="N141" s="219" t="s">
        <v>38</v>
      </c>
      <c r="O141" s="92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2" t="s">
        <v>153</v>
      </c>
      <c r="AT141" s="222" t="s">
        <v>149</v>
      </c>
      <c r="AU141" s="222" t="s">
        <v>81</v>
      </c>
      <c r="AY141" s="18" t="s">
        <v>148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8" t="s">
        <v>81</v>
      </c>
      <c r="BK141" s="223">
        <f>ROUND(I141*H141,2)</f>
        <v>0</v>
      </c>
      <c r="BL141" s="18" t="s">
        <v>153</v>
      </c>
      <c r="BM141" s="222" t="s">
        <v>190</v>
      </c>
    </row>
    <row r="142" s="2" customFormat="1" ht="16.5" customHeight="1">
      <c r="A142" s="39"/>
      <c r="B142" s="40"/>
      <c r="C142" s="211" t="s">
        <v>167</v>
      </c>
      <c r="D142" s="211" t="s">
        <v>149</v>
      </c>
      <c r="E142" s="212" t="s">
        <v>191</v>
      </c>
      <c r="F142" s="213" t="s">
        <v>192</v>
      </c>
      <c r="G142" s="214" t="s">
        <v>193</v>
      </c>
      <c r="H142" s="215">
        <v>184.53200000000001</v>
      </c>
      <c r="I142" s="216"/>
      <c r="J142" s="217">
        <f>ROUND(I142*H142,2)</f>
        <v>0</v>
      </c>
      <c r="K142" s="213" t="s">
        <v>1</v>
      </c>
      <c r="L142" s="45"/>
      <c r="M142" s="218" t="s">
        <v>1</v>
      </c>
      <c r="N142" s="219" t="s">
        <v>38</v>
      </c>
      <c r="O142" s="92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2" t="s">
        <v>153</v>
      </c>
      <c r="AT142" s="222" t="s">
        <v>149</v>
      </c>
      <c r="AU142" s="222" t="s">
        <v>81</v>
      </c>
      <c r="AY142" s="18" t="s">
        <v>148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8" t="s">
        <v>81</v>
      </c>
      <c r="BK142" s="223">
        <f>ROUND(I142*H142,2)</f>
        <v>0</v>
      </c>
      <c r="BL142" s="18" t="s">
        <v>153</v>
      </c>
      <c r="BM142" s="222" t="s">
        <v>194</v>
      </c>
    </row>
    <row r="143" s="12" customFormat="1">
      <c r="A143" s="12"/>
      <c r="B143" s="224"/>
      <c r="C143" s="225"/>
      <c r="D143" s="226" t="s">
        <v>168</v>
      </c>
      <c r="E143" s="227" t="s">
        <v>1</v>
      </c>
      <c r="F143" s="228" t="s">
        <v>195</v>
      </c>
      <c r="G143" s="225"/>
      <c r="H143" s="229">
        <v>184.53200000000001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5" t="s">
        <v>168</v>
      </c>
      <c r="AU143" s="235" t="s">
        <v>81</v>
      </c>
      <c r="AV143" s="12" t="s">
        <v>83</v>
      </c>
      <c r="AW143" s="12" t="s">
        <v>30</v>
      </c>
      <c r="AX143" s="12" t="s">
        <v>73</v>
      </c>
      <c r="AY143" s="235" t="s">
        <v>148</v>
      </c>
    </row>
    <row r="144" s="13" customFormat="1">
      <c r="A144" s="13"/>
      <c r="B144" s="236"/>
      <c r="C144" s="237"/>
      <c r="D144" s="226" t="s">
        <v>168</v>
      </c>
      <c r="E144" s="238" t="s">
        <v>1</v>
      </c>
      <c r="F144" s="239" t="s">
        <v>170</v>
      </c>
      <c r="G144" s="237"/>
      <c r="H144" s="240">
        <v>184.53200000000001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168</v>
      </c>
      <c r="AU144" s="246" t="s">
        <v>81</v>
      </c>
      <c r="AV144" s="13" t="s">
        <v>153</v>
      </c>
      <c r="AW144" s="13" t="s">
        <v>30</v>
      </c>
      <c r="AX144" s="13" t="s">
        <v>81</v>
      </c>
      <c r="AY144" s="246" t="s">
        <v>148</v>
      </c>
    </row>
    <row r="145" s="2" customFormat="1" ht="16.5" customHeight="1">
      <c r="A145" s="39"/>
      <c r="B145" s="40"/>
      <c r="C145" s="211" t="s">
        <v>196</v>
      </c>
      <c r="D145" s="211" t="s">
        <v>149</v>
      </c>
      <c r="E145" s="212" t="s">
        <v>197</v>
      </c>
      <c r="F145" s="213" t="s">
        <v>198</v>
      </c>
      <c r="G145" s="214" t="s">
        <v>159</v>
      </c>
      <c r="H145" s="215">
        <v>2</v>
      </c>
      <c r="I145" s="216"/>
      <c r="J145" s="217">
        <f>ROUND(I145*H145,2)</f>
        <v>0</v>
      </c>
      <c r="K145" s="213" t="s">
        <v>1</v>
      </c>
      <c r="L145" s="45"/>
      <c r="M145" s="218" t="s">
        <v>1</v>
      </c>
      <c r="N145" s="219" t="s">
        <v>38</v>
      </c>
      <c r="O145" s="9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2" t="s">
        <v>153</v>
      </c>
      <c r="AT145" s="222" t="s">
        <v>149</v>
      </c>
      <c r="AU145" s="222" t="s">
        <v>81</v>
      </c>
      <c r="AY145" s="18" t="s">
        <v>148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8" t="s">
        <v>81</v>
      </c>
      <c r="BK145" s="223">
        <f>ROUND(I145*H145,2)</f>
        <v>0</v>
      </c>
      <c r="BL145" s="18" t="s">
        <v>153</v>
      </c>
      <c r="BM145" s="222" t="s">
        <v>199</v>
      </c>
    </row>
    <row r="146" s="11" customFormat="1" ht="25.92" customHeight="1">
      <c r="A146" s="11"/>
      <c r="B146" s="197"/>
      <c r="C146" s="198"/>
      <c r="D146" s="199" t="s">
        <v>72</v>
      </c>
      <c r="E146" s="200" t="s">
        <v>200</v>
      </c>
      <c r="F146" s="200" t="s">
        <v>201</v>
      </c>
      <c r="G146" s="198"/>
      <c r="H146" s="198"/>
      <c r="I146" s="201"/>
      <c r="J146" s="202">
        <f>BK146</f>
        <v>0</v>
      </c>
      <c r="K146" s="198"/>
      <c r="L146" s="203"/>
      <c r="M146" s="204"/>
      <c r="N146" s="205"/>
      <c r="O146" s="205"/>
      <c r="P146" s="206">
        <f>P147</f>
        <v>0</v>
      </c>
      <c r="Q146" s="205"/>
      <c r="R146" s="206">
        <f>R147</f>
        <v>0</v>
      </c>
      <c r="S146" s="205"/>
      <c r="T146" s="207">
        <f>T147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208" t="s">
        <v>81</v>
      </c>
      <c r="AT146" s="209" t="s">
        <v>72</v>
      </c>
      <c r="AU146" s="209" t="s">
        <v>73</v>
      </c>
      <c r="AY146" s="208" t="s">
        <v>148</v>
      </c>
      <c r="BK146" s="210">
        <f>BK147</f>
        <v>0</v>
      </c>
    </row>
    <row r="147" s="2" customFormat="1" ht="16.5" customHeight="1">
      <c r="A147" s="39"/>
      <c r="B147" s="40"/>
      <c r="C147" s="211" t="s">
        <v>8</v>
      </c>
      <c r="D147" s="211" t="s">
        <v>149</v>
      </c>
      <c r="E147" s="212" t="s">
        <v>202</v>
      </c>
      <c r="F147" s="213" t="s">
        <v>203</v>
      </c>
      <c r="G147" s="214" t="s">
        <v>159</v>
      </c>
      <c r="H147" s="215">
        <v>14</v>
      </c>
      <c r="I147" s="216"/>
      <c r="J147" s="217">
        <f>ROUND(I147*H147,2)</f>
        <v>0</v>
      </c>
      <c r="K147" s="213" t="s">
        <v>1</v>
      </c>
      <c r="L147" s="45"/>
      <c r="M147" s="218" t="s">
        <v>1</v>
      </c>
      <c r="N147" s="219" t="s">
        <v>38</v>
      </c>
      <c r="O147" s="92"/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2" t="s">
        <v>153</v>
      </c>
      <c r="AT147" s="222" t="s">
        <v>149</v>
      </c>
      <c r="AU147" s="222" t="s">
        <v>81</v>
      </c>
      <c r="AY147" s="18" t="s">
        <v>148</v>
      </c>
      <c r="BE147" s="223">
        <f>IF(N147="základní",J147,0)</f>
        <v>0</v>
      </c>
      <c r="BF147" s="223">
        <f>IF(N147="snížená",J147,0)</f>
        <v>0</v>
      </c>
      <c r="BG147" s="223">
        <f>IF(N147="zákl. přenesená",J147,0)</f>
        <v>0</v>
      </c>
      <c r="BH147" s="223">
        <f>IF(N147="sníž. přenesená",J147,0)</f>
        <v>0</v>
      </c>
      <c r="BI147" s="223">
        <f>IF(N147="nulová",J147,0)</f>
        <v>0</v>
      </c>
      <c r="BJ147" s="18" t="s">
        <v>81</v>
      </c>
      <c r="BK147" s="223">
        <f>ROUND(I147*H147,2)</f>
        <v>0</v>
      </c>
      <c r="BL147" s="18" t="s">
        <v>153</v>
      </c>
      <c r="BM147" s="222" t="s">
        <v>204</v>
      </c>
    </row>
    <row r="148" s="11" customFormat="1" ht="25.92" customHeight="1">
      <c r="A148" s="11"/>
      <c r="B148" s="197"/>
      <c r="C148" s="198"/>
      <c r="D148" s="199" t="s">
        <v>72</v>
      </c>
      <c r="E148" s="200" t="s">
        <v>205</v>
      </c>
      <c r="F148" s="200" t="s">
        <v>206</v>
      </c>
      <c r="G148" s="198"/>
      <c r="H148" s="198"/>
      <c r="I148" s="201"/>
      <c r="J148" s="202">
        <f>BK148</f>
        <v>0</v>
      </c>
      <c r="K148" s="198"/>
      <c r="L148" s="203"/>
      <c r="M148" s="204"/>
      <c r="N148" s="205"/>
      <c r="O148" s="205"/>
      <c r="P148" s="206">
        <f>SUM(P149:P158)</f>
        <v>0</v>
      </c>
      <c r="Q148" s="205"/>
      <c r="R148" s="206">
        <f>SUM(R149:R158)</f>
        <v>0</v>
      </c>
      <c r="S148" s="205"/>
      <c r="T148" s="207">
        <f>SUM(T149:T158)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08" t="s">
        <v>81</v>
      </c>
      <c r="AT148" s="209" t="s">
        <v>72</v>
      </c>
      <c r="AU148" s="209" t="s">
        <v>73</v>
      </c>
      <c r="AY148" s="208" t="s">
        <v>148</v>
      </c>
      <c r="BK148" s="210">
        <f>SUM(BK149:BK158)</f>
        <v>0</v>
      </c>
    </row>
    <row r="149" s="2" customFormat="1" ht="16.5" customHeight="1">
      <c r="A149" s="39"/>
      <c r="B149" s="40"/>
      <c r="C149" s="211" t="s">
        <v>207</v>
      </c>
      <c r="D149" s="211" t="s">
        <v>149</v>
      </c>
      <c r="E149" s="212" t="s">
        <v>208</v>
      </c>
      <c r="F149" s="213" t="s">
        <v>209</v>
      </c>
      <c r="G149" s="214" t="s">
        <v>210</v>
      </c>
      <c r="H149" s="215">
        <v>1385.5709999999999</v>
      </c>
      <c r="I149" s="216"/>
      <c r="J149" s="217">
        <f>ROUND(I149*H149,2)</f>
        <v>0</v>
      </c>
      <c r="K149" s="213" t="s">
        <v>1</v>
      </c>
      <c r="L149" s="45"/>
      <c r="M149" s="218" t="s">
        <v>1</v>
      </c>
      <c r="N149" s="219" t="s">
        <v>38</v>
      </c>
      <c r="O149" s="9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2" t="s">
        <v>153</v>
      </c>
      <c r="AT149" s="222" t="s">
        <v>149</v>
      </c>
      <c r="AU149" s="222" t="s">
        <v>81</v>
      </c>
      <c r="AY149" s="18" t="s">
        <v>148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8" t="s">
        <v>81</v>
      </c>
      <c r="BK149" s="223">
        <f>ROUND(I149*H149,2)</f>
        <v>0</v>
      </c>
      <c r="BL149" s="18" t="s">
        <v>153</v>
      </c>
      <c r="BM149" s="222" t="s">
        <v>211</v>
      </c>
    </row>
    <row r="150" s="12" customFormat="1">
      <c r="A150" s="12"/>
      <c r="B150" s="224"/>
      <c r="C150" s="225"/>
      <c r="D150" s="226" t="s">
        <v>168</v>
      </c>
      <c r="E150" s="227" t="s">
        <v>1</v>
      </c>
      <c r="F150" s="228" t="s">
        <v>212</v>
      </c>
      <c r="G150" s="225"/>
      <c r="H150" s="229">
        <v>1385.5709999999999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5" t="s">
        <v>168</v>
      </c>
      <c r="AU150" s="235" t="s">
        <v>81</v>
      </c>
      <c r="AV150" s="12" t="s">
        <v>83</v>
      </c>
      <c r="AW150" s="12" t="s">
        <v>30</v>
      </c>
      <c r="AX150" s="12" t="s">
        <v>73</v>
      </c>
      <c r="AY150" s="235" t="s">
        <v>148</v>
      </c>
    </row>
    <row r="151" s="13" customFormat="1">
      <c r="A151" s="13"/>
      <c r="B151" s="236"/>
      <c r="C151" s="237"/>
      <c r="D151" s="226" t="s">
        <v>168</v>
      </c>
      <c r="E151" s="238" t="s">
        <v>1</v>
      </c>
      <c r="F151" s="239" t="s">
        <v>170</v>
      </c>
      <c r="G151" s="237"/>
      <c r="H151" s="240">
        <v>1385.5709999999999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168</v>
      </c>
      <c r="AU151" s="246" t="s">
        <v>81</v>
      </c>
      <c r="AV151" s="13" t="s">
        <v>153</v>
      </c>
      <c r="AW151" s="13" t="s">
        <v>30</v>
      </c>
      <c r="AX151" s="13" t="s">
        <v>81</v>
      </c>
      <c r="AY151" s="246" t="s">
        <v>148</v>
      </c>
    </row>
    <row r="152" s="2" customFormat="1" ht="16.5" customHeight="1">
      <c r="A152" s="39"/>
      <c r="B152" s="40"/>
      <c r="C152" s="211" t="s">
        <v>177</v>
      </c>
      <c r="D152" s="211" t="s">
        <v>149</v>
      </c>
      <c r="E152" s="212" t="s">
        <v>213</v>
      </c>
      <c r="F152" s="213" t="s">
        <v>214</v>
      </c>
      <c r="G152" s="214" t="s">
        <v>210</v>
      </c>
      <c r="H152" s="215">
        <v>765.21799999999996</v>
      </c>
      <c r="I152" s="216"/>
      <c r="J152" s="217">
        <f>ROUND(I152*H152,2)</f>
        <v>0</v>
      </c>
      <c r="K152" s="213" t="s">
        <v>1</v>
      </c>
      <c r="L152" s="45"/>
      <c r="M152" s="218" t="s">
        <v>1</v>
      </c>
      <c r="N152" s="219" t="s">
        <v>38</v>
      </c>
      <c r="O152" s="9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2" t="s">
        <v>153</v>
      </c>
      <c r="AT152" s="222" t="s">
        <v>149</v>
      </c>
      <c r="AU152" s="222" t="s">
        <v>81</v>
      </c>
      <c r="AY152" s="18" t="s">
        <v>148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81</v>
      </c>
      <c r="BK152" s="223">
        <f>ROUND(I152*H152,2)</f>
        <v>0</v>
      </c>
      <c r="BL152" s="18" t="s">
        <v>153</v>
      </c>
      <c r="BM152" s="222" t="s">
        <v>215</v>
      </c>
    </row>
    <row r="153" s="12" customFormat="1">
      <c r="A153" s="12"/>
      <c r="B153" s="224"/>
      <c r="C153" s="225"/>
      <c r="D153" s="226" t="s">
        <v>168</v>
      </c>
      <c r="E153" s="227" t="s">
        <v>1</v>
      </c>
      <c r="F153" s="228" t="s">
        <v>216</v>
      </c>
      <c r="G153" s="225"/>
      <c r="H153" s="229">
        <v>765.21799999999996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5" t="s">
        <v>168</v>
      </c>
      <c r="AU153" s="235" t="s">
        <v>81</v>
      </c>
      <c r="AV153" s="12" t="s">
        <v>83</v>
      </c>
      <c r="AW153" s="12" t="s">
        <v>30</v>
      </c>
      <c r="AX153" s="12" t="s">
        <v>73</v>
      </c>
      <c r="AY153" s="235" t="s">
        <v>148</v>
      </c>
    </row>
    <row r="154" s="13" customFormat="1">
      <c r="A154" s="13"/>
      <c r="B154" s="236"/>
      <c r="C154" s="237"/>
      <c r="D154" s="226" t="s">
        <v>168</v>
      </c>
      <c r="E154" s="238" t="s">
        <v>1</v>
      </c>
      <c r="F154" s="239" t="s">
        <v>170</v>
      </c>
      <c r="G154" s="237"/>
      <c r="H154" s="240">
        <v>765.21799999999996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168</v>
      </c>
      <c r="AU154" s="246" t="s">
        <v>81</v>
      </c>
      <c r="AV154" s="13" t="s">
        <v>153</v>
      </c>
      <c r="AW154" s="13" t="s">
        <v>30</v>
      </c>
      <c r="AX154" s="13" t="s">
        <v>81</v>
      </c>
      <c r="AY154" s="246" t="s">
        <v>148</v>
      </c>
    </row>
    <row r="155" s="2" customFormat="1" ht="16.5" customHeight="1">
      <c r="A155" s="39"/>
      <c r="B155" s="40"/>
      <c r="C155" s="211" t="s">
        <v>217</v>
      </c>
      <c r="D155" s="211" t="s">
        <v>149</v>
      </c>
      <c r="E155" s="212" t="s">
        <v>218</v>
      </c>
      <c r="F155" s="213" t="s">
        <v>219</v>
      </c>
      <c r="G155" s="214" t="s">
        <v>210</v>
      </c>
      <c r="H155" s="215">
        <v>207.511</v>
      </c>
      <c r="I155" s="216"/>
      <c r="J155" s="217">
        <f>ROUND(I155*H155,2)</f>
        <v>0</v>
      </c>
      <c r="K155" s="213" t="s">
        <v>1</v>
      </c>
      <c r="L155" s="45"/>
      <c r="M155" s="218" t="s">
        <v>1</v>
      </c>
      <c r="N155" s="219" t="s">
        <v>38</v>
      </c>
      <c r="O155" s="92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2" t="s">
        <v>153</v>
      </c>
      <c r="AT155" s="222" t="s">
        <v>149</v>
      </c>
      <c r="AU155" s="222" t="s">
        <v>81</v>
      </c>
      <c r="AY155" s="18" t="s">
        <v>148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8" t="s">
        <v>81</v>
      </c>
      <c r="BK155" s="223">
        <f>ROUND(I155*H155,2)</f>
        <v>0</v>
      </c>
      <c r="BL155" s="18" t="s">
        <v>153</v>
      </c>
      <c r="BM155" s="222" t="s">
        <v>220</v>
      </c>
    </row>
    <row r="156" s="2" customFormat="1" ht="16.5" customHeight="1">
      <c r="A156" s="39"/>
      <c r="B156" s="40"/>
      <c r="C156" s="211" t="s">
        <v>182</v>
      </c>
      <c r="D156" s="211" t="s">
        <v>149</v>
      </c>
      <c r="E156" s="212" t="s">
        <v>221</v>
      </c>
      <c r="F156" s="213" t="s">
        <v>222</v>
      </c>
      <c r="G156" s="214" t="s">
        <v>210</v>
      </c>
      <c r="H156" s="215">
        <v>2358.3009999999999</v>
      </c>
      <c r="I156" s="216"/>
      <c r="J156" s="217">
        <f>ROUND(I156*H156,2)</f>
        <v>0</v>
      </c>
      <c r="K156" s="213" t="s">
        <v>1</v>
      </c>
      <c r="L156" s="45"/>
      <c r="M156" s="218" t="s">
        <v>1</v>
      </c>
      <c r="N156" s="219" t="s">
        <v>38</v>
      </c>
      <c r="O156" s="9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2" t="s">
        <v>153</v>
      </c>
      <c r="AT156" s="222" t="s">
        <v>149</v>
      </c>
      <c r="AU156" s="222" t="s">
        <v>81</v>
      </c>
      <c r="AY156" s="18" t="s">
        <v>148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81</v>
      </c>
      <c r="BK156" s="223">
        <f>ROUND(I156*H156,2)</f>
        <v>0</v>
      </c>
      <c r="BL156" s="18" t="s">
        <v>153</v>
      </c>
      <c r="BM156" s="222" t="s">
        <v>223</v>
      </c>
    </row>
    <row r="157" s="2" customFormat="1" ht="16.5" customHeight="1">
      <c r="A157" s="39"/>
      <c r="B157" s="40"/>
      <c r="C157" s="211" t="s">
        <v>224</v>
      </c>
      <c r="D157" s="211" t="s">
        <v>149</v>
      </c>
      <c r="E157" s="212" t="s">
        <v>225</v>
      </c>
      <c r="F157" s="213" t="s">
        <v>226</v>
      </c>
      <c r="G157" s="214" t="s">
        <v>210</v>
      </c>
      <c r="H157" s="215">
        <v>91973.720000000001</v>
      </c>
      <c r="I157" s="216"/>
      <c r="J157" s="217">
        <f>ROUND(I157*H157,2)</f>
        <v>0</v>
      </c>
      <c r="K157" s="213" t="s">
        <v>1</v>
      </c>
      <c r="L157" s="45"/>
      <c r="M157" s="218" t="s">
        <v>1</v>
      </c>
      <c r="N157" s="219" t="s">
        <v>38</v>
      </c>
      <c r="O157" s="92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2" t="s">
        <v>153</v>
      </c>
      <c r="AT157" s="222" t="s">
        <v>149</v>
      </c>
      <c r="AU157" s="222" t="s">
        <v>81</v>
      </c>
      <c r="AY157" s="18" t="s">
        <v>148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8" t="s">
        <v>81</v>
      </c>
      <c r="BK157" s="223">
        <f>ROUND(I157*H157,2)</f>
        <v>0</v>
      </c>
      <c r="BL157" s="18" t="s">
        <v>153</v>
      </c>
      <c r="BM157" s="222" t="s">
        <v>227</v>
      </c>
    </row>
    <row r="158" s="2" customFormat="1" ht="16.5" customHeight="1">
      <c r="A158" s="39"/>
      <c r="B158" s="40"/>
      <c r="C158" s="211" t="s">
        <v>190</v>
      </c>
      <c r="D158" s="211" t="s">
        <v>149</v>
      </c>
      <c r="E158" s="212" t="s">
        <v>228</v>
      </c>
      <c r="F158" s="213" t="s">
        <v>229</v>
      </c>
      <c r="G158" s="214" t="s">
        <v>210</v>
      </c>
      <c r="H158" s="215">
        <v>2358.3009999999999</v>
      </c>
      <c r="I158" s="216"/>
      <c r="J158" s="217">
        <f>ROUND(I158*H158,2)</f>
        <v>0</v>
      </c>
      <c r="K158" s="213" t="s">
        <v>1</v>
      </c>
      <c r="L158" s="45"/>
      <c r="M158" s="247" t="s">
        <v>1</v>
      </c>
      <c r="N158" s="248" t="s">
        <v>38</v>
      </c>
      <c r="O158" s="249"/>
      <c r="P158" s="250">
        <f>O158*H158</f>
        <v>0</v>
      </c>
      <c r="Q158" s="250">
        <v>0</v>
      </c>
      <c r="R158" s="250">
        <f>Q158*H158</f>
        <v>0</v>
      </c>
      <c r="S158" s="250">
        <v>0</v>
      </c>
      <c r="T158" s="25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2" t="s">
        <v>153</v>
      </c>
      <c r="AT158" s="222" t="s">
        <v>149</v>
      </c>
      <c r="AU158" s="222" t="s">
        <v>81</v>
      </c>
      <c r="AY158" s="18" t="s">
        <v>148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8" t="s">
        <v>81</v>
      </c>
      <c r="BK158" s="223">
        <f>ROUND(I158*H158,2)</f>
        <v>0</v>
      </c>
      <c r="BL158" s="18" t="s">
        <v>153</v>
      </c>
      <c r="BM158" s="222" t="s">
        <v>230</v>
      </c>
    </row>
    <row r="159" s="2" customFormat="1" ht="6.96" customHeight="1">
      <c r="A159" s="39"/>
      <c r="B159" s="67"/>
      <c r="C159" s="68"/>
      <c r="D159" s="68"/>
      <c r="E159" s="68"/>
      <c r="F159" s="68"/>
      <c r="G159" s="68"/>
      <c r="H159" s="68"/>
      <c r="I159" s="68"/>
      <c r="J159" s="68"/>
      <c r="K159" s="68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NflfskK5jOnJaNHXMe2P0FADJKiqtXMfvRFlhDG5xWJcQBhgpxShajFV8LCQnmRYQfZCPM0RRz+yhyVjPgdRqg==" hashValue="JVKEMx4vZQ+loCiS5ozfEfbnGBSIveHkGZtoCk1GfYYNvMwvELIs/fAW3FWP/rOThrS7ZkUoL6lHQyGg0rqnAw==" algorithmName="SHA-512" password="CC35"/>
  <autoFilter ref="C118:K15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231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ROUND((SUM(BE119:BE126)),  2)</f>
        <v>0</v>
      </c>
      <c r="G33" s="39"/>
      <c r="H33" s="39"/>
      <c r="I33" s="156">
        <v>0.20999999999999999</v>
      </c>
      <c r="J33" s="155">
        <f>ROUND(((SUM(BE119:BE126))*I33),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ROUND((SUM(BF119:BF126)),  2)</f>
        <v>0</v>
      </c>
      <c r="G34" s="39"/>
      <c r="H34" s="39"/>
      <c r="I34" s="156">
        <v>0.12</v>
      </c>
      <c r="J34" s="155">
        <f>ROUND(((SUM(BF119:BF126))*I34),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ROUND((SUM(BG119:BG126)),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ROUND((SUM(BH119:BH126)),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ROUND((SUM(BI119:BI126)),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001.2 - Stezka pro chodce a cyklisty kolem ZŠ - Příprava stavby - neuznatelné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232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233</v>
      </c>
      <c r="E98" s="183"/>
      <c r="F98" s="183"/>
      <c r="G98" s="183"/>
      <c r="H98" s="183"/>
      <c r="I98" s="183"/>
      <c r="J98" s="184">
        <f>J123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234</v>
      </c>
      <c r="E99" s="183"/>
      <c r="F99" s="183"/>
      <c r="G99" s="183"/>
      <c r="H99" s="183"/>
      <c r="I99" s="183"/>
      <c r="J99" s="184">
        <f>J125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134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Stezky pro chodce a cyklisty v Jablunkově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124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001.2 - Stezka pro chodce a cyklisty kolem ZŠ - Příprava stavby - neuznatelné náklady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30. 4. 2025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29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27</v>
      </c>
      <c r="D116" s="41"/>
      <c r="E116" s="41"/>
      <c r="F116" s="28" t="str">
        <f>IF(E18="","",E18)</f>
        <v>Vyplň údaj</v>
      </c>
      <c r="G116" s="41"/>
      <c r="H116" s="41"/>
      <c r="I116" s="33" t="s">
        <v>31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0" customFormat="1" ht="29.28" customHeight="1">
      <c r="A118" s="186"/>
      <c r="B118" s="187"/>
      <c r="C118" s="188" t="s">
        <v>135</v>
      </c>
      <c r="D118" s="189" t="s">
        <v>58</v>
      </c>
      <c r="E118" s="189" t="s">
        <v>54</v>
      </c>
      <c r="F118" s="189" t="s">
        <v>55</v>
      </c>
      <c r="G118" s="189" t="s">
        <v>136</v>
      </c>
      <c r="H118" s="189" t="s">
        <v>137</v>
      </c>
      <c r="I118" s="189" t="s">
        <v>138</v>
      </c>
      <c r="J118" s="189" t="s">
        <v>128</v>
      </c>
      <c r="K118" s="190" t="s">
        <v>139</v>
      </c>
      <c r="L118" s="191"/>
      <c r="M118" s="101" t="s">
        <v>1</v>
      </c>
      <c r="N118" s="102" t="s">
        <v>37</v>
      </c>
      <c r="O118" s="102" t="s">
        <v>140</v>
      </c>
      <c r="P118" s="102" t="s">
        <v>141</v>
      </c>
      <c r="Q118" s="102" t="s">
        <v>142</v>
      </c>
      <c r="R118" s="102" t="s">
        <v>143</v>
      </c>
      <c r="S118" s="102" t="s">
        <v>144</v>
      </c>
      <c r="T118" s="103" t="s">
        <v>145</v>
      </c>
      <c r="U118" s="186"/>
      <c r="V118" s="186"/>
      <c r="W118" s="186"/>
      <c r="X118" s="186"/>
      <c r="Y118" s="186"/>
      <c r="Z118" s="186"/>
      <c r="AA118" s="186"/>
      <c r="AB118" s="186"/>
      <c r="AC118" s="186"/>
      <c r="AD118" s="186"/>
      <c r="AE118" s="186"/>
    </row>
    <row r="119" s="2" customFormat="1" ht="22.8" customHeight="1">
      <c r="A119" s="39"/>
      <c r="B119" s="40"/>
      <c r="C119" s="108" t="s">
        <v>146</v>
      </c>
      <c r="D119" s="41"/>
      <c r="E119" s="41"/>
      <c r="F119" s="41"/>
      <c r="G119" s="41"/>
      <c r="H119" s="41"/>
      <c r="I119" s="41"/>
      <c r="J119" s="192">
        <f>BK119</f>
        <v>0</v>
      </c>
      <c r="K119" s="41"/>
      <c r="L119" s="45"/>
      <c r="M119" s="104"/>
      <c r="N119" s="193"/>
      <c r="O119" s="105"/>
      <c r="P119" s="194">
        <f>P120+P123+P125</f>
        <v>0</v>
      </c>
      <c r="Q119" s="105"/>
      <c r="R119" s="194">
        <f>R120+R123+R125</f>
        <v>0</v>
      </c>
      <c r="S119" s="105"/>
      <c r="T119" s="195">
        <f>T120+T123+T125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72</v>
      </c>
      <c r="AU119" s="18" t="s">
        <v>130</v>
      </c>
      <c r="BK119" s="196">
        <f>BK120+BK123+BK125</f>
        <v>0</v>
      </c>
    </row>
    <row r="120" s="11" customFormat="1" ht="25.92" customHeight="1">
      <c r="A120" s="11"/>
      <c r="B120" s="197"/>
      <c r="C120" s="198"/>
      <c r="D120" s="199" t="s">
        <v>72</v>
      </c>
      <c r="E120" s="200" t="s">
        <v>235</v>
      </c>
      <c r="F120" s="200" t="s">
        <v>236</v>
      </c>
      <c r="G120" s="198"/>
      <c r="H120" s="198"/>
      <c r="I120" s="201"/>
      <c r="J120" s="202">
        <f>BK120</f>
        <v>0</v>
      </c>
      <c r="K120" s="198"/>
      <c r="L120" s="203"/>
      <c r="M120" s="204"/>
      <c r="N120" s="205"/>
      <c r="O120" s="205"/>
      <c r="P120" s="206">
        <f>SUM(P121:P122)</f>
        <v>0</v>
      </c>
      <c r="Q120" s="205"/>
      <c r="R120" s="206">
        <f>SUM(R121:R122)</f>
        <v>0</v>
      </c>
      <c r="S120" s="205"/>
      <c r="T120" s="207">
        <f>SUM(T121:T122)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8" t="s">
        <v>81</v>
      </c>
      <c r="AT120" s="209" t="s">
        <v>72</v>
      </c>
      <c r="AU120" s="209" t="s">
        <v>73</v>
      </c>
      <c r="AY120" s="208" t="s">
        <v>148</v>
      </c>
      <c r="BK120" s="210">
        <f>SUM(BK121:BK122)</f>
        <v>0</v>
      </c>
    </row>
    <row r="121" s="2" customFormat="1" ht="16.5" customHeight="1">
      <c r="A121" s="39"/>
      <c r="B121" s="40"/>
      <c r="C121" s="211" t="s">
        <v>73</v>
      </c>
      <c r="D121" s="211" t="s">
        <v>149</v>
      </c>
      <c r="E121" s="212" t="s">
        <v>237</v>
      </c>
      <c r="F121" s="213" t="s">
        <v>238</v>
      </c>
      <c r="G121" s="214" t="s">
        <v>159</v>
      </c>
      <c r="H121" s="215">
        <v>2</v>
      </c>
      <c r="I121" s="216"/>
      <c r="J121" s="217">
        <f>ROUND(I121*H121,2)</f>
        <v>0</v>
      </c>
      <c r="K121" s="213" t="s">
        <v>1</v>
      </c>
      <c r="L121" s="45"/>
      <c r="M121" s="218" t="s">
        <v>1</v>
      </c>
      <c r="N121" s="219" t="s">
        <v>38</v>
      </c>
      <c r="O121" s="92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2" t="s">
        <v>153</v>
      </c>
      <c r="AT121" s="222" t="s">
        <v>149</v>
      </c>
      <c r="AU121" s="222" t="s">
        <v>81</v>
      </c>
      <c r="AY121" s="18" t="s">
        <v>148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8" t="s">
        <v>81</v>
      </c>
      <c r="BK121" s="223">
        <f>ROUND(I121*H121,2)</f>
        <v>0</v>
      </c>
      <c r="BL121" s="18" t="s">
        <v>153</v>
      </c>
      <c r="BM121" s="222" t="s">
        <v>83</v>
      </c>
    </row>
    <row r="122" s="2" customFormat="1" ht="16.5" customHeight="1">
      <c r="A122" s="39"/>
      <c r="B122" s="40"/>
      <c r="C122" s="211" t="s">
        <v>73</v>
      </c>
      <c r="D122" s="211" t="s">
        <v>149</v>
      </c>
      <c r="E122" s="212" t="s">
        <v>239</v>
      </c>
      <c r="F122" s="213" t="s">
        <v>240</v>
      </c>
      <c r="G122" s="214" t="s">
        <v>159</v>
      </c>
      <c r="H122" s="215">
        <v>2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38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153</v>
      </c>
      <c r="AT122" s="222" t="s">
        <v>149</v>
      </c>
      <c r="AU122" s="222" t="s">
        <v>81</v>
      </c>
      <c r="AY122" s="18" t="s">
        <v>148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81</v>
      </c>
      <c r="BK122" s="223">
        <f>ROUND(I122*H122,2)</f>
        <v>0</v>
      </c>
      <c r="BL122" s="18" t="s">
        <v>153</v>
      </c>
      <c r="BM122" s="222" t="s">
        <v>153</v>
      </c>
    </row>
    <row r="123" s="11" customFormat="1" ht="25.92" customHeight="1">
      <c r="A123" s="11"/>
      <c r="B123" s="197"/>
      <c r="C123" s="198"/>
      <c r="D123" s="199" t="s">
        <v>72</v>
      </c>
      <c r="E123" s="200" t="s">
        <v>241</v>
      </c>
      <c r="F123" s="200" t="s">
        <v>242</v>
      </c>
      <c r="G123" s="198"/>
      <c r="H123" s="198"/>
      <c r="I123" s="201"/>
      <c r="J123" s="202">
        <f>BK123</f>
        <v>0</v>
      </c>
      <c r="K123" s="198"/>
      <c r="L123" s="203"/>
      <c r="M123" s="204"/>
      <c r="N123" s="205"/>
      <c r="O123" s="205"/>
      <c r="P123" s="206">
        <f>P124</f>
        <v>0</v>
      </c>
      <c r="Q123" s="205"/>
      <c r="R123" s="206">
        <f>R124</f>
        <v>0</v>
      </c>
      <c r="S123" s="205"/>
      <c r="T123" s="207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8" t="s">
        <v>81</v>
      </c>
      <c r="AT123" s="209" t="s">
        <v>72</v>
      </c>
      <c r="AU123" s="209" t="s">
        <v>73</v>
      </c>
      <c r="AY123" s="208" t="s">
        <v>148</v>
      </c>
      <c r="BK123" s="210">
        <f>BK124</f>
        <v>0</v>
      </c>
    </row>
    <row r="124" s="2" customFormat="1" ht="16.5" customHeight="1">
      <c r="A124" s="39"/>
      <c r="B124" s="40"/>
      <c r="C124" s="211" t="s">
        <v>73</v>
      </c>
      <c r="D124" s="211" t="s">
        <v>149</v>
      </c>
      <c r="E124" s="212" t="s">
        <v>243</v>
      </c>
      <c r="F124" s="213" t="s">
        <v>244</v>
      </c>
      <c r="G124" s="214" t="s">
        <v>159</v>
      </c>
      <c r="H124" s="215">
        <v>2</v>
      </c>
      <c r="I124" s="216"/>
      <c r="J124" s="217">
        <f>ROUND(I124*H124,2)</f>
        <v>0</v>
      </c>
      <c r="K124" s="213" t="s">
        <v>1</v>
      </c>
      <c r="L124" s="45"/>
      <c r="M124" s="218" t="s">
        <v>1</v>
      </c>
      <c r="N124" s="219" t="s">
        <v>38</v>
      </c>
      <c r="O124" s="9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2" t="s">
        <v>153</v>
      </c>
      <c r="AT124" s="222" t="s">
        <v>149</v>
      </c>
      <c r="AU124" s="222" t="s">
        <v>81</v>
      </c>
      <c r="AY124" s="18" t="s">
        <v>148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8" t="s">
        <v>81</v>
      </c>
      <c r="BK124" s="223">
        <f>ROUND(I124*H124,2)</f>
        <v>0</v>
      </c>
      <c r="BL124" s="18" t="s">
        <v>153</v>
      </c>
      <c r="BM124" s="222" t="s">
        <v>160</v>
      </c>
    </row>
    <row r="125" s="11" customFormat="1" ht="25.92" customHeight="1">
      <c r="A125" s="11"/>
      <c r="B125" s="197"/>
      <c r="C125" s="198"/>
      <c r="D125" s="199" t="s">
        <v>72</v>
      </c>
      <c r="E125" s="200" t="s">
        <v>245</v>
      </c>
      <c r="F125" s="200" t="s">
        <v>246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P126</f>
        <v>0</v>
      </c>
      <c r="Q125" s="205"/>
      <c r="R125" s="206">
        <f>R126</f>
        <v>0</v>
      </c>
      <c r="S125" s="205"/>
      <c r="T125" s="207">
        <f>T126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8" t="s">
        <v>81</v>
      </c>
      <c r="AT125" s="209" t="s">
        <v>72</v>
      </c>
      <c r="AU125" s="209" t="s">
        <v>73</v>
      </c>
      <c r="AY125" s="208" t="s">
        <v>148</v>
      </c>
      <c r="BK125" s="210">
        <f>BK126</f>
        <v>0</v>
      </c>
    </row>
    <row r="126" s="2" customFormat="1" ht="24.15" customHeight="1">
      <c r="A126" s="39"/>
      <c r="B126" s="40"/>
      <c r="C126" s="211" t="s">
        <v>73</v>
      </c>
      <c r="D126" s="211" t="s">
        <v>149</v>
      </c>
      <c r="E126" s="212" t="s">
        <v>247</v>
      </c>
      <c r="F126" s="213" t="s">
        <v>248</v>
      </c>
      <c r="G126" s="214" t="s">
        <v>210</v>
      </c>
      <c r="H126" s="215">
        <v>0.16300000000000001</v>
      </c>
      <c r="I126" s="216"/>
      <c r="J126" s="217">
        <f>ROUND(I126*H126,2)</f>
        <v>0</v>
      </c>
      <c r="K126" s="213" t="s">
        <v>1</v>
      </c>
      <c r="L126" s="45"/>
      <c r="M126" s="247" t="s">
        <v>1</v>
      </c>
      <c r="N126" s="248" t="s">
        <v>38</v>
      </c>
      <c r="O126" s="249"/>
      <c r="P126" s="250">
        <f>O126*H126</f>
        <v>0</v>
      </c>
      <c r="Q126" s="250">
        <v>0</v>
      </c>
      <c r="R126" s="250">
        <f>Q126*H126</f>
        <v>0</v>
      </c>
      <c r="S126" s="250">
        <v>0</v>
      </c>
      <c r="T126" s="25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153</v>
      </c>
      <c r="AT126" s="222" t="s">
        <v>149</v>
      </c>
      <c r="AU126" s="222" t="s">
        <v>81</v>
      </c>
      <c r="AY126" s="18" t="s">
        <v>148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81</v>
      </c>
      <c r="BK126" s="223">
        <f>ROUND(I126*H126,2)</f>
        <v>0</v>
      </c>
      <c r="BL126" s="18" t="s">
        <v>153</v>
      </c>
      <c r="BM126" s="222" t="s">
        <v>163</v>
      </c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68"/>
      <c r="J127" s="68"/>
      <c r="K127" s="68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EOpp+7BDH2RxNORQtP/GvaRlVe+Mc1k52YpZzun52mwJuJf66NGnNQykQhgV9cnAPa5XH73Be2z6xO76wLMn3Q==" hashValue="Y44w/0I2Lt7ZtN2aKc2sTtMKpv3h22DmiETqFnL5c27qaU/MYM3+4LY0SX2eLx7IxczoqnyJF4cq/lxKR4LBcw==" algorithmName="SHA-512" password="CC35"/>
  <autoFilter ref="C118:K12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249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ROUND((SUM(BE125:BE319)),  2)</f>
        <v>0</v>
      </c>
      <c r="G33" s="39"/>
      <c r="H33" s="39"/>
      <c r="I33" s="156">
        <v>0.20999999999999999</v>
      </c>
      <c r="J33" s="155">
        <f>ROUND(((SUM(BE125:BE319))*I33),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ROUND((SUM(BF125:BF319)),  2)</f>
        <v>0</v>
      </c>
      <c r="G34" s="39"/>
      <c r="H34" s="39"/>
      <c r="I34" s="156">
        <v>0.12</v>
      </c>
      <c r="J34" s="155">
        <f>ROUND(((SUM(BF125:BF319))*I34),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ROUND((SUM(BG125:BG319)),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ROUND((SUM(BH125:BH319)),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ROUND((SUM(BI125:BI319)),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100.1 - Stezka pro chodce a cyklisty Ameryka - Stezka - 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250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251</v>
      </c>
      <c r="E98" s="183"/>
      <c r="F98" s="183"/>
      <c r="G98" s="183"/>
      <c r="H98" s="183"/>
      <c r="I98" s="183"/>
      <c r="J98" s="184">
        <f>J179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252</v>
      </c>
      <c r="E99" s="183"/>
      <c r="F99" s="183"/>
      <c r="G99" s="183"/>
      <c r="H99" s="183"/>
      <c r="I99" s="183"/>
      <c r="J99" s="184">
        <f>J212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253</v>
      </c>
      <c r="E100" s="183"/>
      <c r="F100" s="183"/>
      <c r="G100" s="183"/>
      <c r="H100" s="183"/>
      <c r="I100" s="183"/>
      <c r="J100" s="184">
        <f>J224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254</v>
      </c>
      <c r="E101" s="183"/>
      <c r="F101" s="183"/>
      <c r="G101" s="183"/>
      <c r="H101" s="183"/>
      <c r="I101" s="183"/>
      <c r="J101" s="184">
        <f>J285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52"/>
      <c r="C102" s="253"/>
      <c r="D102" s="254" t="s">
        <v>255</v>
      </c>
      <c r="E102" s="255"/>
      <c r="F102" s="255"/>
      <c r="G102" s="255"/>
      <c r="H102" s="255"/>
      <c r="I102" s="255"/>
      <c r="J102" s="256">
        <f>J288</f>
        <v>0</v>
      </c>
      <c r="K102" s="253"/>
      <c r="L102" s="257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9" customFormat="1" ht="24.96" customHeight="1">
      <c r="A103" s="9"/>
      <c r="B103" s="180"/>
      <c r="C103" s="181"/>
      <c r="D103" s="182" t="s">
        <v>256</v>
      </c>
      <c r="E103" s="183"/>
      <c r="F103" s="183"/>
      <c r="G103" s="183"/>
      <c r="H103" s="183"/>
      <c r="I103" s="183"/>
      <c r="J103" s="184">
        <f>J289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257</v>
      </c>
      <c r="E104" s="183"/>
      <c r="F104" s="183"/>
      <c r="G104" s="183"/>
      <c r="H104" s="183"/>
      <c r="I104" s="183"/>
      <c r="J104" s="184">
        <f>J295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258</v>
      </c>
      <c r="E105" s="183"/>
      <c r="F105" s="183"/>
      <c r="G105" s="183"/>
      <c r="H105" s="183"/>
      <c r="I105" s="183"/>
      <c r="J105" s="184">
        <f>J305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Stezky pro chodce a cyklisty v Jablunkově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124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 100.1 - Stezka pro chodce a cyklisty Ameryka - Stezka - uznatelné náklady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 xml:space="preserve"> </v>
      </c>
      <c r="G119" s="41"/>
      <c r="H119" s="41"/>
      <c r="I119" s="33" t="s">
        <v>22</v>
      </c>
      <c r="J119" s="80" t="str">
        <f>IF(J12="","",J12)</f>
        <v>30. 4. 2025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33" t="s">
        <v>29</v>
      </c>
      <c r="J121" s="37" t="str">
        <f>E21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27</v>
      </c>
      <c r="D122" s="41"/>
      <c r="E122" s="41"/>
      <c r="F122" s="28" t="str">
        <f>IF(E18="","",E18)</f>
        <v>Vyplň údaj</v>
      </c>
      <c r="G122" s="41"/>
      <c r="H122" s="41"/>
      <c r="I122" s="33" t="s">
        <v>31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0" customFormat="1" ht="29.28" customHeight="1">
      <c r="A124" s="186"/>
      <c r="B124" s="187"/>
      <c r="C124" s="188" t="s">
        <v>135</v>
      </c>
      <c r="D124" s="189" t="s">
        <v>58</v>
      </c>
      <c r="E124" s="189" t="s">
        <v>54</v>
      </c>
      <c r="F124" s="189" t="s">
        <v>55</v>
      </c>
      <c r="G124" s="189" t="s">
        <v>136</v>
      </c>
      <c r="H124" s="189" t="s">
        <v>137</v>
      </c>
      <c r="I124" s="189" t="s">
        <v>138</v>
      </c>
      <c r="J124" s="189" t="s">
        <v>128</v>
      </c>
      <c r="K124" s="190" t="s">
        <v>139</v>
      </c>
      <c r="L124" s="191"/>
      <c r="M124" s="101" t="s">
        <v>1</v>
      </c>
      <c r="N124" s="102" t="s">
        <v>37</v>
      </c>
      <c r="O124" s="102" t="s">
        <v>140</v>
      </c>
      <c r="P124" s="102" t="s">
        <v>141</v>
      </c>
      <c r="Q124" s="102" t="s">
        <v>142</v>
      </c>
      <c r="R124" s="102" t="s">
        <v>143</v>
      </c>
      <c r="S124" s="102" t="s">
        <v>144</v>
      </c>
      <c r="T124" s="103" t="s">
        <v>145</v>
      </c>
      <c r="U124" s="186"/>
      <c r="V124" s="186"/>
      <c r="W124" s="186"/>
      <c r="X124" s="186"/>
      <c r="Y124" s="186"/>
      <c r="Z124" s="186"/>
      <c r="AA124" s="186"/>
      <c r="AB124" s="186"/>
      <c r="AC124" s="186"/>
      <c r="AD124" s="186"/>
      <c r="AE124" s="186"/>
    </row>
    <row r="125" s="2" customFormat="1" ht="22.8" customHeight="1">
      <c r="A125" s="39"/>
      <c r="B125" s="40"/>
      <c r="C125" s="108" t="s">
        <v>146</v>
      </c>
      <c r="D125" s="41"/>
      <c r="E125" s="41"/>
      <c r="F125" s="41"/>
      <c r="G125" s="41"/>
      <c r="H125" s="41"/>
      <c r="I125" s="41"/>
      <c r="J125" s="192">
        <f>BK125</f>
        <v>0</v>
      </c>
      <c r="K125" s="41"/>
      <c r="L125" s="45"/>
      <c r="M125" s="104"/>
      <c r="N125" s="193"/>
      <c r="O125" s="105"/>
      <c r="P125" s="194">
        <f>P126+P179+P212+P224+P285+P289+P295+P305</f>
        <v>0</v>
      </c>
      <c r="Q125" s="105"/>
      <c r="R125" s="194">
        <f>R126+R179+R212+R224+R285+R289+R295+R305</f>
        <v>1746.5667522999997</v>
      </c>
      <c r="S125" s="105"/>
      <c r="T125" s="195">
        <f>T126+T179+T212+T224+T285+T289+T295+T305</f>
        <v>23.751000000000001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72</v>
      </c>
      <c r="AU125" s="18" t="s">
        <v>130</v>
      </c>
      <c r="BK125" s="196">
        <f>BK126+BK179+BK212+BK224+BK285+BK289+BK295+BK305</f>
        <v>0</v>
      </c>
    </row>
    <row r="126" s="11" customFormat="1" ht="25.92" customHeight="1">
      <c r="A126" s="11"/>
      <c r="B126" s="197"/>
      <c r="C126" s="198"/>
      <c r="D126" s="199" t="s">
        <v>72</v>
      </c>
      <c r="E126" s="200" t="s">
        <v>259</v>
      </c>
      <c r="F126" s="200" t="s">
        <v>147</v>
      </c>
      <c r="G126" s="198"/>
      <c r="H126" s="198"/>
      <c r="I126" s="201"/>
      <c r="J126" s="202">
        <f>BK126</f>
        <v>0</v>
      </c>
      <c r="K126" s="198"/>
      <c r="L126" s="203"/>
      <c r="M126" s="204"/>
      <c r="N126" s="205"/>
      <c r="O126" s="205"/>
      <c r="P126" s="206">
        <f>SUM(P127:P178)</f>
        <v>0</v>
      </c>
      <c r="Q126" s="205"/>
      <c r="R126" s="206">
        <f>SUM(R127:R178)</f>
        <v>122.08631299999999</v>
      </c>
      <c r="S126" s="205"/>
      <c r="T126" s="207">
        <f>SUM(T127:T178)</f>
        <v>23.751000000000001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8" t="s">
        <v>81</v>
      </c>
      <c r="AT126" s="209" t="s">
        <v>72</v>
      </c>
      <c r="AU126" s="209" t="s">
        <v>73</v>
      </c>
      <c r="AY126" s="208" t="s">
        <v>148</v>
      </c>
      <c r="BK126" s="210">
        <f>SUM(BK127:BK178)</f>
        <v>0</v>
      </c>
    </row>
    <row r="127" s="2" customFormat="1" ht="16.5" customHeight="1">
      <c r="A127" s="39"/>
      <c r="B127" s="40"/>
      <c r="C127" s="211" t="s">
        <v>81</v>
      </c>
      <c r="D127" s="211" t="s">
        <v>149</v>
      </c>
      <c r="E127" s="212" t="s">
        <v>260</v>
      </c>
      <c r="F127" s="213" t="s">
        <v>261</v>
      </c>
      <c r="G127" s="214" t="s">
        <v>152</v>
      </c>
      <c r="H127" s="215">
        <v>81.900000000000006</v>
      </c>
      <c r="I127" s="216"/>
      <c r="J127" s="217">
        <f>ROUND(I127*H127,2)</f>
        <v>0</v>
      </c>
      <c r="K127" s="213" t="s">
        <v>262</v>
      </c>
      <c r="L127" s="45"/>
      <c r="M127" s="218" t="s">
        <v>1</v>
      </c>
      <c r="N127" s="219" t="s">
        <v>38</v>
      </c>
      <c r="O127" s="92"/>
      <c r="P127" s="220">
        <f>O127*H127</f>
        <v>0</v>
      </c>
      <c r="Q127" s="220">
        <v>0</v>
      </c>
      <c r="R127" s="220">
        <f>Q127*H127</f>
        <v>0</v>
      </c>
      <c r="S127" s="220">
        <v>0.28999999999999998</v>
      </c>
      <c r="T127" s="221">
        <f>S127*H127</f>
        <v>23.751000000000001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153</v>
      </c>
      <c r="AT127" s="222" t="s">
        <v>149</v>
      </c>
      <c r="AU127" s="222" t="s">
        <v>81</v>
      </c>
      <c r="AY127" s="18" t="s">
        <v>148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81</v>
      </c>
      <c r="BK127" s="223">
        <f>ROUND(I127*H127,2)</f>
        <v>0</v>
      </c>
      <c r="BL127" s="18" t="s">
        <v>153</v>
      </c>
      <c r="BM127" s="222" t="s">
        <v>263</v>
      </c>
    </row>
    <row r="128" s="2" customFormat="1">
      <c r="A128" s="39"/>
      <c r="B128" s="40"/>
      <c r="C128" s="41"/>
      <c r="D128" s="258" t="s">
        <v>264</v>
      </c>
      <c r="E128" s="41"/>
      <c r="F128" s="259" t="s">
        <v>265</v>
      </c>
      <c r="G128" s="41"/>
      <c r="H128" s="41"/>
      <c r="I128" s="260"/>
      <c r="J128" s="41"/>
      <c r="K128" s="41"/>
      <c r="L128" s="45"/>
      <c r="M128" s="261"/>
      <c r="N128" s="262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264</v>
      </c>
      <c r="AU128" s="18" t="s">
        <v>81</v>
      </c>
    </row>
    <row r="129" s="2" customFormat="1" ht="21.75" customHeight="1">
      <c r="A129" s="39"/>
      <c r="B129" s="40"/>
      <c r="C129" s="211" t="s">
        <v>83</v>
      </c>
      <c r="D129" s="211" t="s">
        <v>149</v>
      </c>
      <c r="E129" s="212" t="s">
        <v>266</v>
      </c>
      <c r="F129" s="213" t="s">
        <v>267</v>
      </c>
      <c r="G129" s="214" t="s">
        <v>193</v>
      </c>
      <c r="H129" s="215">
        <v>725.20699999999999</v>
      </c>
      <c r="I129" s="216"/>
      <c r="J129" s="217">
        <f>ROUND(I129*H129,2)</f>
        <v>0</v>
      </c>
      <c r="K129" s="213" t="s">
        <v>262</v>
      </c>
      <c r="L129" s="45"/>
      <c r="M129" s="218" t="s">
        <v>1</v>
      </c>
      <c r="N129" s="219" t="s">
        <v>38</v>
      </c>
      <c r="O129" s="9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2" t="s">
        <v>153</v>
      </c>
      <c r="AT129" s="222" t="s">
        <v>149</v>
      </c>
      <c r="AU129" s="222" t="s">
        <v>81</v>
      </c>
      <c r="AY129" s="18" t="s">
        <v>148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81</v>
      </c>
      <c r="BK129" s="223">
        <f>ROUND(I129*H129,2)</f>
        <v>0</v>
      </c>
      <c r="BL129" s="18" t="s">
        <v>153</v>
      </c>
      <c r="BM129" s="222" t="s">
        <v>268</v>
      </c>
    </row>
    <row r="130" s="2" customFormat="1">
      <c r="A130" s="39"/>
      <c r="B130" s="40"/>
      <c r="C130" s="41"/>
      <c r="D130" s="258" t="s">
        <v>264</v>
      </c>
      <c r="E130" s="41"/>
      <c r="F130" s="259" t="s">
        <v>269</v>
      </c>
      <c r="G130" s="41"/>
      <c r="H130" s="41"/>
      <c r="I130" s="260"/>
      <c r="J130" s="41"/>
      <c r="K130" s="41"/>
      <c r="L130" s="45"/>
      <c r="M130" s="261"/>
      <c r="N130" s="262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264</v>
      </c>
      <c r="AU130" s="18" t="s">
        <v>81</v>
      </c>
    </row>
    <row r="131" s="2" customFormat="1" ht="21.75" customHeight="1">
      <c r="A131" s="39"/>
      <c r="B131" s="40"/>
      <c r="C131" s="211" t="s">
        <v>156</v>
      </c>
      <c r="D131" s="211" t="s">
        <v>149</v>
      </c>
      <c r="E131" s="212" t="s">
        <v>270</v>
      </c>
      <c r="F131" s="213" t="s">
        <v>271</v>
      </c>
      <c r="G131" s="214" t="s">
        <v>193</v>
      </c>
      <c r="H131" s="215">
        <v>156.40000000000001</v>
      </c>
      <c r="I131" s="216"/>
      <c r="J131" s="217">
        <f>ROUND(I131*H131,2)</f>
        <v>0</v>
      </c>
      <c r="K131" s="213" t="s">
        <v>1</v>
      </c>
      <c r="L131" s="45"/>
      <c r="M131" s="218" t="s">
        <v>1</v>
      </c>
      <c r="N131" s="219" t="s">
        <v>38</v>
      </c>
      <c r="O131" s="9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2" t="s">
        <v>153</v>
      </c>
      <c r="AT131" s="222" t="s">
        <v>149</v>
      </c>
      <c r="AU131" s="222" t="s">
        <v>81</v>
      </c>
      <c r="AY131" s="18" t="s">
        <v>148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81</v>
      </c>
      <c r="BK131" s="223">
        <f>ROUND(I131*H131,2)</f>
        <v>0</v>
      </c>
      <c r="BL131" s="18" t="s">
        <v>153</v>
      </c>
      <c r="BM131" s="222" t="s">
        <v>272</v>
      </c>
    </row>
    <row r="132" s="2" customFormat="1" ht="21.75" customHeight="1">
      <c r="A132" s="39"/>
      <c r="B132" s="40"/>
      <c r="C132" s="211" t="s">
        <v>153</v>
      </c>
      <c r="D132" s="211" t="s">
        <v>149</v>
      </c>
      <c r="E132" s="212" t="s">
        <v>273</v>
      </c>
      <c r="F132" s="213" t="s">
        <v>274</v>
      </c>
      <c r="G132" s="214" t="s">
        <v>193</v>
      </c>
      <c r="H132" s="215">
        <v>6.4000000000000004</v>
      </c>
      <c r="I132" s="216"/>
      <c r="J132" s="217">
        <f>ROUND(I132*H132,2)</f>
        <v>0</v>
      </c>
      <c r="K132" s="213" t="s">
        <v>1</v>
      </c>
      <c r="L132" s="45"/>
      <c r="M132" s="218" t="s">
        <v>1</v>
      </c>
      <c r="N132" s="219" t="s">
        <v>38</v>
      </c>
      <c r="O132" s="9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2" t="s">
        <v>153</v>
      </c>
      <c r="AT132" s="222" t="s">
        <v>149</v>
      </c>
      <c r="AU132" s="222" t="s">
        <v>81</v>
      </c>
      <c r="AY132" s="18" t="s">
        <v>148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81</v>
      </c>
      <c r="BK132" s="223">
        <f>ROUND(I132*H132,2)</f>
        <v>0</v>
      </c>
      <c r="BL132" s="18" t="s">
        <v>153</v>
      </c>
      <c r="BM132" s="222" t="s">
        <v>275</v>
      </c>
    </row>
    <row r="133" s="2" customFormat="1" ht="16.5" customHeight="1">
      <c r="A133" s="39"/>
      <c r="B133" s="40"/>
      <c r="C133" s="211" t="s">
        <v>164</v>
      </c>
      <c r="D133" s="211" t="s">
        <v>149</v>
      </c>
      <c r="E133" s="212" t="s">
        <v>276</v>
      </c>
      <c r="F133" s="213" t="s">
        <v>277</v>
      </c>
      <c r="G133" s="214" t="s">
        <v>152</v>
      </c>
      <c r="H133" s="215">
        <v>926</v>
      </c>
      <c r="I133" s="216"/>
      <c r="J133" s="217">
        <f>ROUND(I133*H133,2)</f>
        <v>0</v>
      </c>
      <c r="K133" s="213" t="s">
        <v>1</v>
      </c>
      <c r="L133" s="45"/>
      <c r="M133" s="218" t="s">
        <v>1</v>
      </c>
      <c r="N133" s="219" t="s">
        <v>38</v>
      </c>
      <c r="O133" s="9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2" t="s">
        <v>153</v>
      </c>
      <c r="AT133" s="222" t="s">
        <v>149</v>
      </c>
      <c r="AU133" s="222" t="s">
        <v>81</v>
      </c>
      <c r="AY133" s="18" t="s">
        <v>148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8" t="s">
        <v>81</v>
      </c>
      <c r="BK133" s="223">
        <f>ROUND(I133*H133,2)</f>
        <v>0</v>
      </c>
      <c r="BL133" s="18" t="s">
        <v>153</v>
      </c>
      <c r="BM133" s="222" t="s">
        <v>278</v>
      </c>
    </row>
    <row r="134" s="2" customFormat="1" ht="16.5" customHeight="1">
      <c r="A134" s="39"/>
      <c r="B134" s="40"/>
      <c r="C134" s="211" t="s">
        <v>160</v>
      </c>
      <c r="D134" s="211" t="s">
        <v>149</v>
      </c>
      <c r="E134" s="212" t="s">
        <v>279</v>
      </c>
      <c r="F134" s="213" t="s">
        <v>280</v>
      </c>
      <c r="G134" s="214" t="s">
        <v>193</v>
      </c>
      <c r="H134" s="215">
        <v>180.34999999999999</v>
      </c>
      <c r="I134" s="216"/>
      <c r="J134" s="217">
        <f>ROUND(I134*H134,2)</f>
        <v>0</v>
      </c>
      <c r="K134" s="213" t="s">
        <v>262</v>
      </c>
      <c r="L134" s="45"/>
      <c r="M134" s="218" t="s">
        <v>1</v>
      </c>
      <c r="N134" s="219" t="s">
        <v>38</v>
      </c>
      <c r="O134" s="9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2" t="s">
        <v>153</v>
      </c>
      <c r="AT134" s="222" t="s">
        <v>149</v>
      </c>
      <c r="AU134" s="222" t="s">
        <v>81</v>
      </c>
      <c r="AY134" s="18" t="s">
        <v>148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8" t="s">
        <v>81</v>
      </c>
      <c r="BK134" s="223">
        <f>ROUND(I134*H134,2)</f>
        <v>0</v>
      </c>
      <c r="BL134" s="18" t="s">
        <v>153</v>
      </c>
      <c r="BM134" s="222" t="s">
        <v>281</v>
      </c>
    </row>
    <row r="135" s="2" customFormat="1">
      <c r="A135" s="39"/>
      <c r="B135" s="40"/>
      <c r="C135" s="41"/>
      <c r="D135" s="258" t="s">
        <v>264</v>
      </c>
      <c r="E135" s="41"/>
      <c r="F135" s="259" t="s">
        <v>282</v>
      </c>
      <c r="G135" s="41"/>
      <c r="H135" s="41"/>
      <c r="I135" s="260"/>
      <c r="J135" s="41"/>
      <c r="K135" s="41"/>
      <c r="L135" s="45"/>
      <c r="M135" s="261"/>
      <c r="N135" s="262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264</v>
      </c>
      <c r="AU135" s="18" t="s">
        <v>81</v>
      </c>
    </row>
    <row r="136" s="15" customFormat="1">
      <c r="A136" s="15"/>
      <c r="B136" s="263"/>
      <c r="C136" s="264"/>
      <c r="D136" s="226" t="s">
        <v>168</v>
      </c>
      <c r="E136" s="265" t="s">
        <v>1</v>
      </c>
      <c r="F136" s="266" t="s">
        <v>283</v>
      </c>
      <c r="G136" s="264"/>
      <c r="H136" s="265" t="s">
        <v>1</v>
      </c>
      <c r="I136" s="267"/>
      <c r="J136" s="264"/>
      <c r="K136" s="264"/>
      <c r="L136" s="268"/>
      <c r="M136" s="269"/>
      <c r="N136" s="270"/>
      <c r="O136" s="270"/>
      <c r="P136" s="270"/>
      <c r="Q136" s="270"/>
      <c r="R136" s="270"/>
      <c r="S136" s="270"/>
      <c r="T136" s="27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2" t="s">
        <v>168</v>
      </c>
      <c r="AU136" s="272" t="s">
        <v>81</v>
      </c>
      <c r="AV136" s="15" t="s">
        <v>81</v>
      </c>
      <c r="AW136" s="15" t="s">
        <v>30</v>
      </c>
      <c r="AX136" s="15" t="s">
        <v>73</v>
      </c>
      <c r="AY136" s="272" t="s">
        <v>148</v>
      </c>
    </row>
    <row r="137" s="12" customFormat="1">
      <c r="A137" s="12"/>
      <c r="B137" s="224"/>
      <c r="C137" s="225"/>
      <c r="D137" s="226" t="s">
        <v>168</v>
      </c>
      <c r="E137" s="227" t="s">
        <v>1</v>
      </c>
      <c r="F137" s="228" t="s">
        <v>284</v>
      </c>
      <c r="G137" s="225"/>
      <c r="H137" s="229">
        <v>87.75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5" t="s">
        <v>168</v>
      </c>
      <c r="AU137" s="235" t="s">
        <v>81</v>
      </c>
      <c r="AV137" s="12" t="s">
        <v>83</v>
      </c>
      <c r="AW137" s="12" t="s">
        <v>30</v>
      </c>
      <c r="AX137" s="12" t="s">
        <v>73</v>
      </c>
      <c r="AY137" s="235" t="s">
        <v>148</v>
      </c>
    </row>
    <row r="138" s="12" customFormat="1">
      <c r="A138" s="12"/>
      <c r="B138" s="224"/>
      <c r="C138" s="225"/>
      <c r="D138" s="226" t="s">
        <v>168</v>
      </c>
      <c r="E138" s="227" t="s">
        <v>1</v>
      </c>
      <c r="F138" s="228" t="s">
        <v>285</v>
      </c>
      <c r="G138" s="225"/>
      <c r="H138" s="229">
        <v>92.599999999999994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5" t="s">
        <v>168</v>
      </c>
      <c r="AU138" s="235" t="s">
        <v>81</v>
      </c>
      <c r="AV138" s="12" t="s">
        <v>83</v>
      </c>
      <c r="AW138" s="12" t="s">
        <v>30</v>
      </c>
      <c r="AX138" s="12" t="s">
        <v>73</v>
      </c>
      <c r="AY138" s="235" t="s">
        <v>148</v>
      </c>
    </row>
    <row r="139" s="13" customFormat="1">
      <c r="A139" s="13"/>
      <c r="B139" s="236"/>
      <c r="C139" s="237"/>
      <c r="D139" s="226" t="s">
        <v>168</v>
      </c>
      <c r="E139" s="238" t="s">
        <v>1</v>
      </c>
      <c r="F139" s="239" t="s">
        <v>170</v>
      </c>
      <c r="G139" s="237"/>
      <c r="H139" s="240">
        <v>180.34999999999999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168</v>
      </c>
      <c r="AU139" s="246" t="s">
        <v>81</v>
      </c>
      <c r="AV139" s="13" t="s">
        <v>153</v>
      </c>
      <c r="AW139" s="13" t="s">
        <v>30</v>
      </c>
      <c r="AX139" s="13" t="s">
        <v>81</v>
      </c>
      <c r="AY139" s="246" t="s">
        <v>148</v>
      </c>
    </row>
    <row r="140" s="2" customFormat="1" ht="16.5" customHeight="1">
      <c r="A140" s="39"/>
      <c r="B140" s="40"/>
      <c r="C140" s="211" t="s">
        <v>174</v>
      </c>
      <c r="D140" s="211" t="s">
        <v>149</v>
      </c>
      <c r="E140" s="212" t="s">
        <v>286</v>
      </c>
      <c r="F140" s="213" t="s">
        <v>287</v>
      </c>
      <c r="G140" s="214" t="s">
        <v>193</v>
      </c>
      <c r="H140" s="215">
        <v>719.74900000000002</v>
      </c>
      <c r="I140" s="216"/>
      <c r="J140" s="217">
        <f>ROUND(I140*H140,2)</f>
        <v>0</v>
      </c>
      <c r="K140" s="213" t="s">
        <v>1</v>
      </c>
      <c r="L140" s="45"/>
      <c r="M140" s="218" t="s">
        <v>1</v>
      </c>
      <c r="N140" s="219" t="s">
        <v>38</v>
      </c>
      <c r="O140" s="9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2" t="s">
        <v>153</v>
      </c>
      <c r="AT140" s="222" t="s">
        <v>149</v>
      </c>
      <c r="AU140" s="222" t="s">
        <v>81</v>
      </c>
      <c r="AY140" s="18" t="s">
        <v>148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8" t="s">
        <v>81</v>
      </c>
      <c r="BK140" s="223">
        <f>ROUND(I140*H140,2)</f>
        <v>0</v>
      </c>
      <c r="BL140" s="18" t="s">
        <v>153</v>
      </c>
      <c r="BM140" s="222" t="s">
        <v>288</v>
      </c>
    </row>
    <row r="141" s="15" customFormat="1">
      <c r="A141" s="15"/>
      <c r="B141" s="263"/>
      <c r="C141" s="264"/>
      <c r="D141" s="226" t="s">
        <v>168</v>
      </c>
      <c r="E141" s="265" t="s">
        <v>1</v>
      </c>
      <c r="F141" s="266" t="s">
        <v>289</v>
      </c>
      <c r="G141" s="264"/>
      <c r="H141" s="265" t="s">
        <v>1</v>
      </c>
      <c r="I141" s="267"/>
      <c r="J141" s="264"/>
      <c r="K141" s="264"/>
      <c r="L141" s="268"/>
      <c r="M141" s="269"/>
      <c r="N141" s="270"/>
      <c r="O141" s="270"/>
      <c r="P141" s="270"/>
      <c r="Q141" s="270"/>
      <c r="R141" s="270"/>
      <c r="S141" s="270"/>
      <c r="T141" s="27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2" t="s">
        <v>168</v>
      </c>
      <c r="AU141" s="272" t="s">
        <v>81</v>
      </c>
      <c r="AV141" s="15" t="s">
        <v>81</v>
      </c>
      <c r="AW141" s="15" t="s">
        <v>30</v>
      </c>
      <c r="AX141" s="15" t="s">
        <v>73</v>
      </c>
      <c r="AY141" s="272" t="s">
        <v>148</v>
      </c>
    </row>
    <row r="142" s="12" customFormat="1">
      <c r="A142" s="12"/>
      <c r="B142" s="224"/>
      <c r="C142" s="225"/>
      <c r="D142" s="226" t="s">
        <v>168</v>
      </c>
      <c r="E142" s="227" t="s">
        <v>1</v>
      </c>
      <c r="F142" s="228" t="s">
        <v>290</v>
      </c>
      <c r="G142" s="225"/>
      <c r="H142" s="229">
        <v>719.74900000000002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5" t="s">
        <v>168</v>
      </c>
      <c r="AU142" s="235" t="s">
        <v>81</v>
      </c>
      <c r="AV142" s="12" t="s">
        <v>83</v>
      </c>
      <c r="AW142" s="12" t="s">
        <v>30</v>
      </c>
      <c r="AX142" s="12" t="s">
        <v>73</v>
      </c>
      <c r="AY142" s="235" t="s">
        <v>148</v>
      </c>
    </row>
    <row r="143" s="13" customFormat="1">
      <c r="A143" s="13"/>
      <c r="B143" s="236"/>
      <c r="C143" s="237"/>
      <c r="D143" s="226" t="s">
        <v>168</v>
      </c>
      <c r="E143" s="238" t="s">
        <v>1</v>
      </c>
      <c r="F143" s="239" t="s">
        <v>170</v>
      </c>
      <c r="G143" s="237"/>
      <c r="H143" s="240">
        <v>719.74900000000002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168</v>
      </c>
      <c r="AU143" s="246" t="s">
        <v>81</v>
      </c>
      <c r="AV143" s="13" t="s">
        <v>153</v>
      </c>
      <c r="AW143" s="13" t="s">
        <v>30</v>
      </c>
      <c r="AX143" s="13" t="s">
        <v>81</v>
      </c>
      <c r="AY143" s="246" t="s">
        <v>148</v>
      </c>
    </row>
    <row r="144" s="2" customFormat="1" ht="16.5" customHeight="1">
      <c r="A144" s="39"/>
      <c r="B144" s="40"/>
      <c r="C144" s="211" t="s">
        <v>163</v>
      </c>
      <c r="D144" s="211" t="s">
        <v>149</v>
      </c>
      <c r="E144" s="212" t="s">
        <v>291</v>
      </c>
      <c r="F144" s="213" t="s">
        <v>292</v>
      </c>
      <c r="G144" s="214" t="s">
        <v>193</v>
      </c>
      <c r="H144" s="215">
        <v>720.35699999999997</v>
      </c>
      <c r="I144" s="216"/>
      <c r="J144" s="217">
        <f>ROUND(I144*H144,2)</f>
        <v>0</v>
      </c>
      <c r="K144" s="213" t="s">
        <v>1</v>
      </c>
      <c r="L144" s="45"/>
      <c r="M144" s="218" t="s">
        <v>1</v>
      </c>
      <c r="N144" s="219" t="s">
        <v>38</v>
      </c>
      <c r="O144" s="92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2" t="s">
        <v>153</v>
      </c>
      <c r="AT144" s="222" t="s">
        <v>149</v>
      </c>
      <c r="AU144" s="222" t="s">
        <v>81</v>
      </c>
      <c r="AY144" s="18" t="s">
        <v>148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8" t="s">
        <v>81</v>
      </c>
      <c r="BK144" s="223">
        <f>ROUND(I144*H144,2)</f>
        <v>0</v>
      </c>
      <c r="BL144" s="18" t="s">
        <v>153</v>
      </c>
      <c r="BM144" s="222" t="s">
        <v>293</v>
      </c>
    </row>
    <row r="145" s="12" customFormat="1">
      <c r="A145" s="12"/>
      <c r="B145" s="224"/>
      <c r="C145" s="225"/>
      <c r="D145" s="226" t="s">
        <v>168</v>
      </c>
      <c r="E145" s="227" t="s">
        <v>1</v>
      </c>
      <c r="F145" s="228" t="s">
        <v>294</v>
      </c>
      <c r="G145" s="225"/>
      <c r="H145" s="229">
        <v>888.00699999999995</v>
      </c>
      <c r="I145" s="230"/>
      <c r="J145" s="225"/>
      <c r="K145" s="225"/>
      <c r="L145" s="231"/>
      <c r="M145" s="232"/>
      <c r="N145" s="233"/>
      <c r="O145" s="233"/>
      <c r="P145" s="233"/>
      <c r="Q145" s="233"/>
      <c r="R145" s="233"/>
      <c r="S145" s="233"/>
      <c r="T145" s="234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5" t="s">
        <v>168</v>
      </c>
      <c r="AU145" s="235" t="s">
        <v>81</v>
      </c>
      <c r="AV145" s="12" t="s">
        <v>83</v>
      </c>
      <c r="AW145" s="12" t="s">
        <v>30</v>
      </c>
      <c r="AX145" s="12" t="s">
        <v>73</v>
      </c>
      <c r="AY145" s="235" t="s">
        <v>148</v>
      </c>
    </row>
    <row r="146" s="12" customFormat="1">
      <c r="A146" s="12"/>
      <c r="B146" s="224"/>
      <c r="C146" s="225"/>
      <c r="D146" s="226" t="s">
        <v>168</v>
      </c>
      <c r="E146" s="227" t="s">
        <v>1</v>
      </c>
      <c r="F146" s="228" t="s">
        <v>295</v>
      </c>
      <c r="G146" s="225"/>
      <c r="H146" s="229">
        <v>-167.65000000000001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5" t="s">
        <v>168</v>
      </c>
      <c r="AU146" s="235" t="s">
        <v>81</v>
      </c>
      <c r="AV146" s="12" t="s">
        <v>83</v>
      </c>
      <c r="AW146" s="12" t="s">
        <v>30</v>
      </c>
      <c r="AX146" s="12" t="s">
        <v>73</v>
      </c>
      <c r="AY146" s="235" t="s">
        <v>148</v>
      </c>
    </row>
    <row r="147" s="13" customFormat="1">
      <c r="A147" s="13"/>
      <c r="B147" s="236"/>
      <c r="C147" s="237"/>
      <c r="D147" s="226" t="s">
        <v>168</v>
      </c>
      <c r="E147" s="238" t="s">
        <v>1</v>
      </c>
      <c r="F147" s="239" t="s">
        <v>170</v>
      </c>
      <c r="G147" s="237"/>
      <c r="H147" s="240">
        <v>720.35699999999997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168</v>
      </c>
      <c r="AU147" s="246" t="s">
        <v>81</v>
      </c>
      <c r="AV147" s="13" t="s">
        <v>153</v>
      </c>
      <c r="AW147" s="13" t="s">
        <v>30</v>
      </c>
      <c r="AX147" s="13" t="s">
        <v>81</v>
      </c>
      <c r="AY147" s="246" t="s">
        <v>148</v>
      </c>
    </row>
    <row r="148" s="2" customFormat="1" ht="16.5" customHeight="1">
      <c r="A148" s="39"/>
      <c r="B148" s="40"/>
      <c r="C148" s="211" t="s">
        <v>187</v>
      </c>
      <c r="D148" s="211" t="s">
        <v>149</v>
      </c>
      <c r="E148" s="212" t="s">
        <v>296</v>
      </c>
      <c r="F148" s="213" t="s">
        <v>297</v>
      </c>
      <c r="G148" s="214" t="s">
        <v>193</v>
      </c>
      <c r="H148" s="215">
        <v>720.35699999999997</v>
      </c>
      <c r="I148" s="216"/>
      <c r="J148" s="217">
        <f>ROUND(I148*H148,2)</f>
        <v>0</v>
      </c>
      <c r="K148" s="213" t="s">
        <v>1</v>
      </c>
      <c r="L148" s="45"/>
      <c r="M148" s="218" t="s">
        <v>1</v>
      </c>
      <c r="N148" s="219" t="s">
        <v>38</v>
      </c>
      <c r="O148" s="92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2" t="s">
        <v>153</v>
      </c>
      <c r="AT148" s="222" t="s">
        <v>149</v>
      </c>
      <c r="AU148" s="222" t="s">
        <v>81</v>
      </c>
      <c r="AY148" s="18" t="s">
        <v>148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8" t="s">
        <v>81</v>
      </c>
      <c r="BK148" s="223">
        <f>ROUND(I148*H148,2)</f>
        <v>0</v>
      </c>
      <c r="BL148" s="18" t="s">
        <v>153</v>
      </c>
      <c r="BM148" s="222" t="s">
        <v>298</v>
      </c>
    </row>
    <row r="149" s="2" customFormat="1" ht="21.75" customHeight="1">
      <c r="A149" s="39"/>
      <c r="B149" s="40"/>
      <c r="C149" s="211" t="s">
        <v>167</v>
      </c>
      <c r="D149" s="211" t="s">
        <v>149</v>
      </c>
      <c r="E149" s="212" t="s">
        <v>299</v>
      </c>
      <c r="F149" s="213" t="s">
        <v>300</v>
      </c>
      <c r="G149" s="214" t="s">
        <v>193</v>
      </c>
      <c r="H149" s="215">
        <v>7203.5699999999997</v>
      </c>
      <c r="I149" s="216"/>
      <c r="J149" s="217">
        <f>ROUND(I149*H149,2)</f>
        <v>0</v>
      </c>
      <c r="K149" s="213" t="s">
        <v>1</v>
      </c>
      <c r="L149" s="45"/>
      <c r="M149" s="218" t="s">
        <v>1</v>
      </c>
      <c r="N149" s="219" t="s">
        <v>38</v>
      </c>
      <c r="O149" s="92"/>
      <c r="P149" s="220">
        <f>O149*H149</f>
        <v>0</v>
      </c>
      <c r="Q149" s="220">
        <v>0</v>
      </c>
      <c r="R149" s="220">
        <f>Q149*H149</f>
        <v>0</v>
      </c>
      <c r="S149" s="220">
        <v>0</v>
      </c>
      <c r="T149" s="22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2" t="s">
        <v>153</v>
      </c>
      <c r="AT149" s="222" t="s">
        <v>149</v>
      </c>
      <c r="AU149" s="222" t="s">
        <v>81</v>
      </c>
      <c r="AY149" s="18" t="s">
        <v>148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8" t="s">
        <v>81</v>
      </c>
      <c r="BK149" s="223">
        <f>ROUND(I149*H149,2)</f>
        <v>0</v>
      </c>
      <c r="BL149" s="18" t="s">
        <v>153</v>
      </c>
      <c r="BM149" s="222" t="s">
        <v>301</v>
      </c>
    </row>
    <row r="150" s="2" customFormat="1" ht="16.5" customHeight="1">
      <c r="A150" s="39"/>
      <c r="B150" s="40"/>
      <c r="C150" s="211" t="s">
        <v>196</v>
      </c>
      <c r="D150" s="211" t="s">
        <v>149</v>
      </c>
      <c r="E150" s="212" t="s">
        <v>302</v>
      </c>
      <c r="F150" s="213" t="s">
        <v>303</v>
      </c>
      <c r="G150" s="214" t="s">
        <v>210</v>
      </c>
      <c r="H150" s="215">
        <v>1368.6780000000001</v>
      </c>
      <c r="I150" s="216"/>
      <c r="J150" s="217">
        <f>ROUND(I150*H150,2)</f>
        <v>0</v>
      </c>
      <c r="K150" s="213" t="s">
        <v>1</v>
      </c>
      <c r="L150" s="45"/>
      <c r="M150" s="218" t="s">
        <v>1</v>
      </c>
      <c r="N150" s="219" t="s">
        <v>38</v>
      </c>
      <c r="O150" s="92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2" t="s">
        <v>153</v>
      </c>
      <c r="AT150" s="222" t="s">
        <v>149</v>
      </c>
      <c r="AU150" s="222" t="s">
        <v>81</v>
      </c>
      <c r="AY150" s="18" t="s">
        <v>148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8" t="s">
        <v>81</v>
      </c>
      <c r="BK150" s="223">
        <f>ROUND(I150*H150,2)</f>
        <v>0</v>
      </c>
      <c r="BL150" s="18" t="s">
        <v>153</v>
      </c>
      <c r="BM150" s="222" t="s">
        <v>304</v>
      </c>
    </row>
    <row r="151" s="12" customFormat="1">
      <c r="A151" s="12"/>
      <c r="B151" s="224"/>
      <c r="C151" s="225"/>
      <c r="D151" s="226" t="s">
        <v>168</v>
      </c>
      <c r="E151" s="227" t="s">
        <v>1</v>
      </c>
      <c r="F151" s="228" t="s">
        <v>305</v>
      </c>
      <c r="G151" s="225"/>
      <c r="H151" s="229">
        <v>1368.6780000000001</v>
      </c>
      <c r="I151" s="230"/>
      <c r="J151" s="225"/>
      <c r="K151" s="225"/>
      <c r="L151" s="231"/>
      <c r="M151" s="232"/>
      <c r="N151" s="233"/>
      <c r="O151" s="233"/>
      <c r="P151" s="233"/>
      <c r="Q151" s="233"/>
      <c r="R151" s="233"/>
      <c r="S151" s="233"/>
      <c r="T151" s="234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5" t="s">
        <v>168</v>
      </c>
      <c r="AU151" s="235" t="s">
        <v>81</v>
      </c>
      <c r="AV151" s="12" t="s">
        <v>83</v>
      </c>
      <c r="AW151" s="12" t="s">
        <v>30</v>
      </c>
      <c r="AX151" s="12" t="s">
        <v>73</v>
      </c>
      <c r="AY151" s="235" t="s">
        <v>148</v>
      </c>
    </row>
    <row r="152" s="13" customFormat="1">
      <c r="A152" s="13"/>
      <c r="B152" s="236"/>
      <c r="C152" s="237"/>
      <c r="D152" s="226" t="s">
        <v>168</v>
      </c>
      <c r="E152" s="238" t="s">
        <v>1</v>
      </c>
      <c r="F152" s="239" t="s">
        <v>170</v>
      </c>
      <c r="G152" s="237"/>
      <c r="H152" s="240">
        <v>1368.6780000000001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168</v>
      </c>
      <c r="AU152" s="246" t="s">
        <v>81</v>
      </c>
      <c r="AV152" s="13" t="s">
        <v>153</v>
      </c>
      <c r="AW152" s="13" t="s">
        <v>30</v>
      </c>
      <c r="AX152" s="13" t="s">
        <v>81</v>
      </c>
      <c r="AY152" s="246" t="s">
        <v>148</v>
      </c>
    </row>
    <row r="153" s="2" customFormat="1" ht="16.5" customHeight="1">
      <c r="A153" s="39"/>
      <c r="B153" s="40"/>
      <c r="C153" s="211" t="s">
        <v>8</v>
      </c>
      <c r="D153" s="211" t="s">
        <v>149</v>
      </c>
      <c r="E153" s="212" t="s">
        <v>306</v>
      </c>
      <c r="F153" s="213" t="s">
        <v>307</v>
      </c>
      <c r="G153" s="214" t="s">
        <v>193</v>
      </c>
      <c r="H153" s="215">
        <v>6.9000000000000004</v>
      </c>
      <c r="I153" s="216"/>
      <c r="J153" s="217">
        <f>ROUND(I153*H153,2)</f>
        <v>0</v>
      </c>
      <c r="K153" s="213" t="s">
        <v>262</v>
      </c>
      <c r="L153" s="45"/>
      <c r="M153" s="218" t="s">
        <v>1</v>
      </c>
      <c r="N153" s="219" t="s">
        <v>38</v>
      </c>
      <c r="O153" s="92"/>
      <c r="P153" s="220">
        <f>O153*H153</f>
        <v>0</v>
      </c>
      <c r="Q153" s="220">
        <v>1.8907700000000001</v>
      </c>
      <c r="R153" s="220">
        <f>Q153*H153</f>
        <v>13.046313000000001</v>
      </c>
      <c r="S153" s="220">
        <v>0</v>
      </c>
      <c r="T153" s="22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2" t="s">
        <v>153</v>
      </c>
      <c r="AT153" s="222" t="s">
        <v>149</v>
      </c>
      <c r="AU153" s="222" t="s">
        <v>81</v>
      </c>
      <c r="AY153" s="18" t="s">
        <v>148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8" t="s">
        <v>81</v>
      </c>
      <c r="BK153" s="223">
        <f>ROUND(I153*H153,2)</f>
        <v>0</v>
      </c>
      <c r="BL153" s="18" t="s">
        <v>153</v>
      </c>
      <c r="BM153" s="222" t="s">
        <v>308</v>
      </c>
    </row>
    <row r="154" s="2" customFormat="1">
      <c r="A154" s="39"/>
      <c r="B154" s="40"/>
      <c r="C154" s="41"/>
      <c r="D154" s="258" t="s">
        <v>264</v>
      </c>
      <c r="E154" s="41"/>
      <c r="F154" s="259" t="s">
        <v>309</v>
      </c>
      <c r="G154" s="41"/>
      <c r="H154" s="41"/>
      <c r="I154" s="260"/>
      <c r="J154" s="41"/>
      <c r="K154" s="41"/>
      <c r="L154" s="45"/>
      <c r="M154" s="261"/>
      <c r="N154" s="262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264</v>
      </c>
      <c r="AU154" s="18" t="s">
        <v>81</v>
      </c>
    </row>
    <row r="155" s="12" customFormat="1">
      <c r="A155" s="12"/>
      <c r="B155" s="224"/>
      <c r="C155" s="225"/>
      <c r="D155" s="226" t="s">
        <v>168</v>
      </c>
      <c r="E155" s="227" t="s">
        <v>1</v>
      </c>
      <c r="F155" s="228" t="s">
        <v>310</v>
      </c>
      <c r="G155" s="225"/>
      <c r="H155" s="229">
        <v>6.9000000000000004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5" t="s">
        <v>168</v>
      </c>
      <c r="AU155" s="235" t="s">
        <v>81</v>
      </c>
      <c r="AV155" s="12" t="s">
        <v>83</v>
      </c>
      <c r="AW155" s="12" t="s">
        <v>30</v>
      </c>
      <c r="AX155" s="12" t="s">
        <v>73</v>
      </c>
      <c r="AY155" s="235" t="s">
        <v>148</v>
      </c>
    </row>
    <row r="156" s="13" customFormat="1">
      <c r="A156" s="13"/>
      <c r="B156" s="236"/>
      <c r="C156" s="237"/>
      <c r="D156" s="226" t="s">
        <v>168</v>
      </c>
      <c r="E156" s="238" t="s">
        <v>1</v>
      </c>
      <c r="F156" s="239" t="s">
        <v>170</v>
      </c>
      <c r="G156" s="237"/>
      <c r="H156" s="240">
        <v>6.9000000000000004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168</v>
      </c>
      <c r="AU156" s="246" t="s">
        <v>81</v>
      </c>
      <c r="AV156" s="13" t="s">
        <v>153</v>
      </c>
      <c r="AW156" s="13" t="s">
        <v>30</v>
      </c>
      <c r="AX156" s="13" t="s">
        <v>81</v>
      </c>
      <c r="AY156" s="246" t="s">
        <v>148</v>
      </c>
    </row>
    <row r="157" s="2" customFormat="1" ht="16.5" customHeight="1">
      <c r="A157" s="39"/>
      <c r="B157" s="40"/>
      <c r="C157" s="211" t="s">
        <v>207</v>
      </c>
      <c r="D157" s="211" t="s">
        <v>149</v>
      </c>
      <c r="E157" s="212" t="s">
        <v>311</v>
      </c>
      <c r="F157" s="213" t="s">
        <v>312</v>
      </c>
      <c r="G157" s="214" t="s">
        <v>193</v>
      </c>
      <c r="H157" s="215">
        <v>68.150000000000006</v>
      </c>
      <c r="I157" s="216"/>
      <c r="J157" s="217">
        <f>ROUND(I157*H157,2)</f>
        <v>0</v>
      </c>
      <c r="K157" s="213" t="s">
        <v>262</v>
      </c>
      <c r="L157" s="45"/>
      <c r="M157" s="218" t="s">
        <v>1</v>
      </c>
      <c r="N157" s="219" t="s">
        <v>38</v>
      </c>
      <c r="O157" s="92"/>
      <c r="P157" s="220">
        <f>O157*H157</f>
        <v>0</v>
      </c>
      <c r="Q157" s="220">
        <v>0</v>
      </c>
      <c r="R157" s="220">
        <f>Q157*H157</f>
        <v>0</v>
      </c>
      <c r="S157" s="220">
        <v>0</v>
      </c>
      <c r="T157" s="22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2" t="s">
        <v>153</v>
      </c>
      <c r="AT157" s="222" t="s">
        <v>149</v>
      </c>
      <c r="AU157" s="222" t="s">
        <v>81</v>
      </c>
      <c r="AY157" s="18" t="s">
        <v>148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8" t="s">
        <v>81</v>
      </c>
      <c r="BK157" s="223">
        <f>ROUND(I157*H157,2)</f>
        <v>0</v>
      </c>
      <c r="BL157" s="18" t="s">
        <v>153</v>
      </c>
      <c r="BM157" s="222" t="s">
        <v>313</v>
      </c>
    </row>
    <row r="158" s="2" customFormat="1">
      <c r="A158" s="39"/>
      <c r="B158" s="40"/>
      <c r="C158" s="41"/>
      <c r="D158" s="258" t="s">
        <v>264</v>
      </c>
      <c r="E158" s="41"/>
      <c r="F158" s="259" t="s">
        <v>314</v>
      </c>
      <c r="G158" s="41"/>
      <c r="H158" s="41"/>
      <c r="I158" s="260"/>
      <c r="J158" s="41"/>
      <c r="K158" s="41"/>
      <c r="L158" s="45"/>
      <c r="M158" s="261"/>
      <c r="N158" s="262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264</v>
      </c>
      <c r="AU158" s="18" t="s">
        <v>81</v>
      </c>
    </row>
    <row r="159" s="2" customFormat="1" ht="16.5" customHeight="1">
      <c r="A159" s="39"/>
      <c r="B159" s="40"/>
      <c r="C159" s="273" t="s">
        <v>177</v>
      </c>
      <c r="D159" s="273" t="s">
        <v>315</v>
      </c>
      <c r="E159" s="274" t="s">
        <v>316</v>
      </c>
      <c r="F159" s="275" t="s">
        <v>317</v>
      </c>
      <c r="G159" s="276" t="s">
        <v>210</v>
      </c>
      <c r="H159" s="277">
        <v>64.879999999999995</v>
      </c>
      <c r="I159" s="278"/>
      <c r="J159" s="279">
        <f>ROUND(I159*H159,2)</f>
        <v>0</v>
      </c>
      <c r="K159" s="275" t="s">
        <v>262</v>
      </c>
      <c r="L159" s="280"/>
      <c r="M159" s="281" t="s">
        <v>1</v>
      </c>
      <c r="N159" s="282" t="s">
        <v>38</v>
      </c>
      <c r="O159" s="92"/>
      <c r="P159" s="220">
        <f>O159*H159</f>
        <v>0</v>
      </c>
      <c r="Q159" s="220">
        <v>1</v>
      </c>
      <c r="R159" s="220">
        <f>Q159*H159</f>
        <v>64.879999999999995</v>
      </c>
      <c r="S159" s="220">
        <v>0</v>
      </c>
      <c r="T159" s="22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2" t="s">
        <v>163</v>
      </c>
      <c r="AT159" s="222" t="s">
        <v>315</v>
      </c>
      <c r="AU159" s="222" t="s">
        <v>81</v>
      </c>
      <c r="AY159" s="18" t="s">
        <v>148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8" t="s">
        <v>81</v>
      </c>
      <c r="BK159" s="223">
        <f>ROUND(I159*H159,2)</f>
        <v>0</v>
      </c>
      <c r="BL159" s="18" t="s">
        <v>153</v>
      </c>
      <c r="BM159" s="222" t="s">
        <v>318</v>
      </c>
    </row>
    <row r="160" s="12" customFormat="1">
      <c r="A160" s="12"/>
      <c r="B160" s="224"/>
      <c r="C160" s="225"/>
      <c r="D160" s="226" t="s">
        <v>168</v>
      </c>
      <c r="E160" s="227" t="s">
        <v>1</v>
      </c>
      <c r="F160" s="228" t="s">
        <v>319</v>
      </c>
      <c r="G160" s="225"/>
      <c r="H160" s="229">
        <v>64.879999999999995</v>
      </c>
      <c r="I160" s="230"/>
      <c r="J160" s="225"/>
      <c r="K160" s="225"/>
      <c r="L160" s="231"/>
      <c r="M160" s="232"/>
      <c r="N160" s="233"/>
      <c r="O160" s="233"/>
      <c r="P160" s="233"/>
      <c r="Q160" s="233"/>
      <c r="R160" s="233"/>
      <c r="S160" s="233"/>
      <c r="T160" s="234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5" t="s">
        <v>168</v>
      </c>
      <c r="AU160" s="235" t="s">
        <v>81</v>
      </c>
      <c r="AV160" s="12" t="s">
        <v>83</v>
      </c>
      <c r="AW160" s="12" t="s">
        <v>30</v>
      </c>
      <c r="AX160" s="12" t="s">
        <v>73</v>
      </c>
      <c r="AY160" s="235" t="s">
        <v>148</v>
      </c>
    </row>
    <row r="161" s="13" customFormat="1">
      <c r="A161" s="13"/>
      <c r="B161" s="236"/>
      <c r="C161" s="237"/>
      <c r="D161" s="226" t="s">
        <v>168</v>
      </c>
      <c r="E161" s="238" t="s">
        <v>1</v>
      </c>
      <c r="F161" s="239" t="s">
        <v>170</v>
      </c>
      <c r="G161" s="237"/>
      <c r="H161" s="240">
        <v>64.879999999999995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168</v>
      </c>
      <c r="AU161" s="246" t="s">
        <v>81</v>
      </c>
      <c r="AV161" s="13" t="s">
        <v>153</v>
      </c>
      <c r="AW161" s="13" t="s">
        <v>30</v>
      </c>
      <c r="AX161" s="13" t="s">
        <v>81</v>
      </c>
      <c r="AY161" s="246" t="s">
        <v>148</v>
      </c>
    </row>
    <row r="162" s="2" customFormat="1" ht="16.5" customHeight="1">
      <c r="A162" s="39"/>
      <c r="B162" s="40"/>
      <c r="C162" s="273" t="s">
        <v>217</v>
      </c>
      <c r="D162" s="273" t="s">
        <v>315</v>
      </c>
      <c r="E162" s="274" t="s">
        <v>320</v>
      </c>
      <c r="F162" s="275" t="s">
        <v>321</v>
      </c>
      <c r="G162" s="276" t="s">
        <v>210</v>
      </c>
      <c r="H162" s="277">
        <v>44.159999999999997</v>
      </c>
      <c r="I162" s="278"/>
      <c r="J162" s="279">
        <f>ROUND(I162*H162,2)</f>
        <v>0</v>
      </c>
      <c r="K162" s="275" t="s">
        <v>262</v>
      </c>
      <c r="L162" s="280"/>
      <c r="M162" s="281" t="s">
        <v>1</v>
      </c>
      <c r="N162" s="282" t="s">
        <v>38</v>
      </c>
      <c r="O162" s="92"/>
      <c r="P162" s="220">
        <f>O162*H162</f>
        <v>0</v>
      </c>
      <c r="Q162" s="220">
        <v>1</v>
      </c>
      <c r="R162" s="220">
        <f>Q162*H162</f>
        <v>44.159999999999997</v>
      </c>
      <c r="S162" s="220">
        <v>0</v>
      </c>
      <c r="T162" s="22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2" t="s">
        <v>163</v>
      </c>
      <c r="AT162" s="222" t="s">
        <v>315</v>
      </c>
      <c r="AU162" s="222" t="s">
        <v>81</v>
      </c>
      <c r="AY162" s="18" t="s">
        <v>148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8" t="s">
        <v>81</v>
      </c>
      <c r="BK162" s="223">
        <f>ROUND(I162*H162,2)</f>
        <v>0</v>
      </c>
      <c r="BL162" s="18" t="s">
        <v>153</v>
      </c>
      <c r="BM162" s="222" t="s">
        <v>322</v>
      </c>
    </row>
    <row r="163" s="12" customFormat="1">
      <c r="A163" s="12"/>
      <c r="B163" s="224"/>
      <c r="C163" s="225"/>
      <c r="D163" s="226" t="s">
        <v>168</v>
      </c>
      <c r="E163" s="227" t="s">
        <v>1</v>
      </c>
      <c r="F163" s="228" t="s">
        <v>323</v>
      </c>
      <c r="G163" s="225"/>
      <c r="H163" s="229">
        <v>44.159999999999997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5" t="s">
        <v>168</v>
      </c>
      <c r="AU163" s="235" t="s">
        <v>81</v>
      </c>
      <c r="AV163" s="12" t="s">
        <v>83</v>
      </c>
      <c r="AW163" s="12" t="s">
        <v>30</v>
      </c>
      <c r="AX163" s="12" t="s">
        <v>73</v>
      </c>
      <c r="AY163" s="235" t="s">
        <v>148</v>
      </c>
    </row>
    <row r="164" s="13" customFormat="1">
      <c r="A164" s="13"/>
      <c r="B164" s="236"/>
      <c r="C164" s="237"/>
      <c r="D164" s="226" t="s">
        <v>168</v>
      </c>
      <c r="E164" s="238" t="s">
        <v>1</v>
      </c>
      <c r="F164" s="239" t="s">
        <v>170</v>
      </c>
      <c r="G164" s="237"/>
      <c r="H164" s="240">
        <v>44.159999999999997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168</v>
      </c>
      <c r="AU164" s="246" t="s">
        <v>81</v>
      </c>
      <c r="AV164" s="13" t="s">
        <v>153</v>
      </c>
      <c r="AW164" s="13" t="s">
        <v>30</v>
      </c>
      <c r="AX164" s="13" t="s">
        <v>81</v>
      </c>
      <c r="AY164" s="246" t="s">
        <v>148</v>
      </c>
    </row>
    <row r="165" s="2" customFormat="1" ht="16.5" customHeight="1">
      <c r="A165" s="39"/>
      <c r="B165" s="40"/>
      <c r="C165" s="211" t="s">
        <v>182</v>
      </c>
      <c r="D165" s="211" t="s">
        <v>149</v>
      </c>
      <c r="E165" s="212" t="s">
        <v>324</v>
      </c>
      <c r="F165" s="213" t="s">
        <v>325</v>
      </c>
      <c r="G165" s="214" t="s">
        <v>193</v>
      </c>
      <c r="H165" s="215">
        <v>87.75</v>
      </c>
      <c r="I165" s="216"/>
      <c r="J165" s="217">
        <f>ROUND(I165*H165,2)</f>
        <v>0</v>
      </c>
      <c r="K165" s="213" t="s">
        <v>262</v>
      </c>
      <c r="L165" s="45"/>
      <c r="M165" s="218" t="s">
        <v>1</v>
      </c>
      <c r="N165" s="219" t="s">
        <v>38</v>
      </c>
      <c r="O165" s="92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2" t="s">
        <v>153</v>
      </c>
      <c r="AT165" s="222" t="s">
        <v>149</v>
      </c>
      <c r="AU165" s="222" t="s">
        <v>81</v>
      </c>
      <c r="AY165" s="18" t="s">
        <v>148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8" t="s">
        <v>81</v>
      </c>
      <c r="BK165" s="223">
        <f>ROUND(I165*H165,2)</f>
        <v>0</v>
      </c>
      <c r="BL165" s="18" t="s">
        <v>153</v>
      </c>
      <c r="BM165" s="222" t="s">
        <v>326</v>
      </c>
    </row>
    <row r="166" s="2" customFormat="1">
      <c r="A166" s="39"/>
      <c r="B166" s="40"/>
      <c r="C166" s="41"/>
      <c r="D166" s="258" t="s">
        <v>264</v>
      </c>
      <c r="E166" s="41"/>
      <c r="F166" s="259" t="s">
        <v>327</v>
      </c>
      <c r="G166" s="41"/>
      <c r="H166" s="41"/>
      <c r="I166" s="260"/>
      <c r="J166" s="41"/>
      <c r="K166" s="41"/>
      <c r="L166" s="45"/>
      <c r="M166" s="261"/>
      <c r="N166" s="262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264</v>
      </c>
      <c r="AU166" s="18" t="s">
        <v>81</v>
      </c>
    </row>
    <row r="167" s="15" customFormat="1">
      <c r="A167" s="15"/>
      <c r="B167" s="263"/>
      <c r="C167" s="264"/>
      <c r="D167" s="226" t="s">
        <v>168</v>
      </c>
      <c r="E167" s="265" t="s">
        <v>1</v>
      </c>
      <c r="F167" s="266" t="s">
        <v>328</v>
      </c>
      <c r="G167" s="264"/>
      <c r="H167" s="265" t="s">
        <v>1</v>
      </c>
      <c r="I167" s="267"/>
      <c r="J167" s="264"/>
      <c r="K167" s="264"/>
      <c r="L167" s="268"/>
      <c r="M167" s="269"/>
      <c r="N167" s="270"/>
      <c r="O167" s="270"/>
      <c r="P167" s="270"/>
      <c r="Q167" s="270"/>
      <c r="R167" s="270"/>
      <c r="S167" s="270"/>
      <c r="T167" s="27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2" t="s">
        <v>168</v>
      </c>
      <c r="AU167" s="272" t="s">
        <v>81</v>
      </c>
      <c r="AV167" s="15" t="s">
        <v>81</v>
      </c>
      <c r="AW167" s="15" t="s">
        <v>30</v>
      </c>
      <c r="AX167" s="15" t="s">
        <v>73</v>
      </c>
      <c r="AY167" s="272" t="s">
        <v>148</v>
      </c>
    </row>
    <row r="168" s="12" customFormat="1">
      <c r="A168" s="12"/>
      <c r="B168" s="224"/>
      <c r="C168" s="225"/>
      <c r="D168" s="226" t="s">
        <v>168</v>
      </c>
      <c r="E168" s="227" t="s">
        <v>1</v>
      </c>
      <c r="F168" s="228" t="s">
        <v>329</v>
      </c>
      <c r="G168" s="225"/>
      <c r="H168" s="229">
        <v>87.75</v>
      </c>
      <c r="I168" s="230"/>
      <c r="J168" s="225"/>
      <c r="K168" s="225"/>
      <c r="L168" s="231"/>
      <c r="M168" s="232"/>
      <c r="N168" s="233"/>
      <c r="O168" s="233"/>
      <c r="P168" s="233"/>
      <c r="Q168" s="233"/>
      <c r="R168" s="233"/>
      <c r="S168" s="233"/>
      <c r="T168" s="234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5" t="s">
        <v>168</v>
      </c>
      <c r="AU168" s="235" t="s">
        <v>81</v>
      </c>
      <c r="AV168" s="12" t="s">
        <v>83</v>
      </c>
      <c r="AW168" s="12" t="s">
        <v>30</v>
      </c>
      <c r="AX168" s="12" t="s">
        <v>73</v>
      </c>
      <c r="AY168" s="235" t="s">
        <v>148</v>
      </c>
    </row>
    <row r="169" s="13" customFormat="1">
      <c r="A169" s="13"/>
      <c r="B169" s="236"/>
      <c r="C169" s="237"/>
      <c r="D169" s="226" t="s">
        <v>168</v>
      </c>
      <c r="E169" s="238" t="s">
        <v>1</v>
      </c>
      <c r="F169" s="239" t="s">
        <v>170</v>
      </c>
      <c r="G169" s="237"/>
      <c r="H169" s="240">
        <v>87.75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168</v>
      </c>
      <c r="AU169" s="246" t="s">
        <v>81</v>
      </c>
      <c r="AV169" s="13" t="s">
        <v>153</v>
      </c>
      <c r="AW169" s="13" t="s">
        <v>30</v>
      </c>
      <c r="AX169" s="13" t="s">
        <v>81</v>
      </c>
      <c r="AY169" s="246" t="s">
        <v>148</v>
      </c>
    </row>
    <row r="170" s="2" customFormat="1" ht="24.15" customHeight="1">
      <c r="A170" s="39"/>
      <c r="B170" s="40"/>
      <c r="C170" s="211" t="s">
        <v>224</v>
      </c>
      <c r="D170" s="211" t="s">
        <v>149</v>
      </c>
      <c r="E170" s="212" t="s">
        <v>330</v>
      </c>
      <c r="F170" s="213" t="s">
        <v>331</v>
      </c>
      <c r="G170" s="214" t="s">
        <v>152</v>
      </c>
      <c r="H170" s="215">
        <v>3840</v>
      </c>
      <c r="I170" s="216"/>
      <c r="J170" s="217">
        <f>ROUND(I170*H170,2)</f>
        <v>0</v>
      </c>
      <c r="K170" s="213" t="s">
        <v>262</v>
      </c>
      <c r="L170" s="45"/>
      <c r="M170" s="218" t="s">
        <v>1</v>
      </c>
      <c r="N170" s="219" t="s">
        <v>38</v>
      </c>
      <c r="O170" s="92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2" t="s">
        <v>153</v>
      </c>
      <c r="AT170" s="222" t="s">
        <v>149</v>
      </c>
      <c r="AU170" s="222" t="s">
        <v>81</v>
      </c>
      <c r="AY170" s="18" t="s">
        <v>148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8" t="s">
        <v>81</v>
      </c>
      <c r="BK170" s="223">
        <f>ROUND(I170*H170,2)</f>
        <v>0</v>
      </c>
      <c r="BL170" s="18" t="s">
        <v>153</v>
      </c>
      <c r="BM170" s="222" t="s">
        <v>332</v>
      </c>
    </row>
    <row r="171" s="2" customFormat="1">
      <c r="A171" s="39"/>
      <c r="B171" s="40"/>
      <c r="C171" s="41"/>
      <c r="D171" s="258" t="s">
        <v>264</v>
      </c>
      <c r="E171" s="41"/>
      <c r="F171" s="259" t="s">
        <v>333</v>
      </c>
      <c r="G171" s="41"/>
      <c r="H171" s="41"/>
      <c r="I171" s="260"/>
      <c r="J171" s="41"/>
      <c r="K171" s="41"/>
      <c r="L171" s="45"/>
      <c r="M171" s="261"/>
      <c r="N171" s="262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264</v>
      </c>
      <c r="AU171" s="18" t="s">
        <v>81</v>
      </c>
    </row>
    <row r="172" s="12" customFormat="1">
      <c r="A172" s="12"/>
      <c r="B172" s="224"/>
      <c r="C172" s="225"/>
      <c r="D172" s="226" t="s">
        <v>168</v>
      </c>
      <c r="E172" s="227" t="s">
        <v>1</v>
      </c>
      <c r="F172" s="228" t="s">
        <v>334</v>
      </c>
      <c r="G172" s="225"/>
      <c r="H172" s="229">
        <v>3840</v>
      </c>
      <c r="I172" s="230"/>
      <c r="J172" s="225"/>
      <c r="K172" s="225"/>
      <c r="L172" s="231"/>
      <c r="M172" s="232"/>
      <c r="N172" s="233"/>
      <c r="O172" s="233"/>
      <c r="P172" s="233"/>
      <c r="Q172" s="233"/>
      <c r="R172" s="233"/>
      <c r="S172" s="233"/>
      <c r="T172" s="234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5" t="s">
        <v>168</v>
      </c>
      <c r="AU172" s="235" t="s">
        <v>81</v>
      </c>
      <c r="AV172" s="12" t="s">
        <v>83</v>
      </c>
      <c r="AW172" s="12" t="s">
        <v>30</v>
      </c>
      <c r="AX172" s="12" t="s">
        <v>73</v>
      </c>
      <c r="AY172" s="235" t="s">
        <v>148</v>
      </c>
    </row>
    <row r="173" s="13" customFormat="1">
      <c r="A173" s="13"/>
      <c r="B173" s="236"/>
      <c r="C173" s="237"/>
      <c r="D173" s="226" t="s">
        <v>168</v>
      </c>
      <c r="E173" s="238" t="s">
        <v>1</v>
      </c>
      <c r="F173" s="239" t="s">
        <v>170</v>
      </c>
      <c r="G173" s="237"/>
      <c r="H173" s="240">
        <v>3840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168</v>
      </c>
      <c r="AU173" s="246" t="s">
        <v>81</v>
      </c>
      <c r="AV173" s="13" t="s">
        <v>153</v>
      </c>
      <c r="AW173" s="13" t="s">
        <v>30</v>
      </c>
      <c r="AX173" s="13" t="s">
        <v>81</v>
      </c>
      <c r="AY173" s="246" t="s">
        <v>148</v>
      </c>
    </row>
    <row r="174" s="2" customFormat="1" ht="16.5" customHeight="1">
      <c r="A174" s="39"/>
      <c r="B174" s="40"/>
      <c r="C174" s="211" t="s">
        <v>190</v>
      </c>
      <c r="D174" s="211" t="s">
        <v>149</v>
      </c>
      <c r="E174" s="212" t="s">
        <v>335</v>
      </c>
      <c r="F174" s="213" t="s">
        <v>336</v>
      </c>
      <c r="G174" s="214" t="s">
        <v>193</v>
      </c>
      <c r="H174" s="215">
        <v>7.6799999999999997</v>
      </c>
      <c r="I174" s="216"/>
      <c r="J174" s="217">
        <f>ROUND(I174*H174,2)</f>
        <v>0</v>
      </c>
      <c r="K174" s="213" t="s">
        <v>262</v>
      </c>
      <c r="L174" s="45"/>
      <c r="M174" s="218" t="s">
        <v>1</v>
      </c>
      <c r="N174" s="219" t="s">
        <v>38</v>
      </c>
      <c r="O174" s="92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2" t="s">
        <v>153</v>
      </c>
      <c r="AT174" s="222" t="s">
        <v>149</v>
      </c>
      <c r="AU174" s="222" t="s">
        <v>81</v>
      </c>
      <c r="AY174" s="18" t="s">
        <v>148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8" t="s">
        <v>81</v>
      </c>
      <c r="BK174" s="223">
        <f>ROUND(I174*H174,2)</f>
        <v>0</v>
      </c>
      <c r="BL174" s="18" t="s">
        <v>153</v>
      </c>
      <c r="BM174" s="222" t="s">
        <v>337</v>
      </c>
    </row>
    <row r="175" s="2" customFormat="1">
      <c r="A175" s="39"/>
      <c r="B175" s="40"/>
      <c r="C175" s="41"/>
      <c r="D175" s="258" t="s">
        <v>264</v>
      </c>
      <c r="E175" s="41"/>
      <c r="F175" s="259" t="s">
        <v>338</v>
      </c>
      <c r="G175" s="41"/>
      <c r="H175" s="41"/>
      <c r="I175" s="260"/>
      <c r="J175" s="41"/>
      <c r="K175" s="41"/>
      <c r="L175" s="45"/>
      <c r="M175" s="261"/>
      <c r="N175" s="262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264</v>
      </c>
      <c r="AU175" s="18" t="s">
        <v>81</v>
      </c>
    </row>
    <row r="176" s="15" customFormat="1">
      <c r="A176" s="15"/>
      <c r="B176" s="263"/>
      <c r="C176" s="264"/>
      <c r="D176" s="226" t="s">
        <v>168</v>
      </c>
      <c r="E176" s="265" t="s">
        <v>1</v>
      </c>
      <c r="F176" s="266" t="s">
        <v>339</v>
      </c>
      <c r="G176" s="264"/>
      <c r="H176" s="265" t="s">
        <v>1</v>
      </c>
      <c r="I176" s="267"/>
      <c r="J176" s="264"/>
      <c r="K176" s="264"/>
      <c r="L176" s="268"/>
      <c r="M176" s="269"/>
      <c r="N176" s="270"/>
      <c r="O176" s="270"/>
      <c r="P176" s="270"/>
      <c r="Q176" s="270"/>
      <c r="R176" s="270"/>
      <c r="S176" s="270"/>
      <c r="T176" s="27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2" t="s">
        <v>168</v>
      </c>
      <c r="AU176" s="272" t="s">
        <v>81</v>
      </c>
      <c r="AV176" s="15" t="s">
        <v>81</v>
      </c>
      <c r="AW176" s="15" t="s">
        <v>30</v>
      </c>
      <c r="AX176" s="15" t="s">
        <v>73</v>
      </c>
      <c r="AY176" s="272" t="s">
        <v>148</v>
      </c>
    </row>
    <row r="177" s="12" customFormat="1">
      <c r="A177" s="12"/>
      <c r="B177" s="224"/>
      <c r="C177" s="225"/>
      <c r="D177" s="226" t="s">
        <v>168</v>
      </c>
      <c r="E177" s="227" t="s">
        <v>1</v>
      </c>
      <c r="F177" s="228" t="s">
        <v>340</v>
      </c>
      <c r="G177" s="225"/>
      <c r="H177" s="229">
        <v>7.6799999999999997</v>
      </c>
      <c r="I177" s="230"/>
      <c r="J177" s="225"/>
      <c r="K177" s="225"/>
      <c r="L177" s="231"/>
      <c r="M177" s="232"/>
      <c r="N177" s="233"/>
      <c r="O177" s="233"/>
      <c r="P177" s="233"/>
      <c r="Q177" s="233"/>
      <c r="R177" s="233"/>
      <c r="S177" s="233"/>
      <c r="T177" s="234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5" t="s">
        <v>168</v>
      </c>
      <c r="AU177" s="235" t="s">
        <v>81</v>
      </c>
      <c r="AV177" s="12" t="s">
        <v>83</v>
      </c>
      <c r="AW177" s="12" t="s">
        <v>30</v>
      </c>
      <c r="AX177" s="12" t="s">
        <v>73</v>
      </c>
      <c r="AY177" s="235" t="s">
        <v>148</v>
      </c>
    </row>
    <row r="178" s="13" customFormat="1">
      <c r="A178" s="13"/>
      <c r="B178" s="236"/>
      <c r="C178" s="237"/>
      <c r="D178" s="226" t="s">
        <v>168</v>
      </c>
      <c r="E178" s="238" t="s">
        <v>1</v>
      </c>
      <c r="F178" s="239" t="s">
        <v>170</v>
      </c>
      <c r="G178" s="237"/>
      <c r="H178" s="240">
        <v>7.6799999999999997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168</v>
      </c>
      <c r="AU178" s="246" t="s">
        <v>81</v>
      </c>
      <c r="AV178" s="13" t="s">
        <v>153</v>
      </c>
      <c r="AW178" s="13" t="s">
        <v>30</v>
      </c>
      <c r="AX178" s="13" t="s">
        <v>81</v>
      </c>
      <c r="AY178" s="246" t="s">
        <v>148</v>
      </c>
    </row>
    <row r="179" s="11" customFormat="1" ht="25.92" customHeight="1">
      <c r="A179" s="11"/>
      <c r="B179" s="197"/>
      <c r="C179" s="198"/>
      <c r="D179" s="199" t="s">
        <v>72</v>
      </c>
      <c r="E179" s="200" t="s">
        <v>341</v>
      </c>
      <c r="F179" s="200" t="s">
        <v>342</v>
      </c>
      <c r="G179" s="198"/>
      <c r="H179" s="198"/>
      <c r="I179" s="201"/>
      <c r="J179" s="202">
        <f>BK179</f>
        <v>0</v>
      </c>
      <c r="K179" s="198"/>
      <c r="L179" s="203"/>
      <c r="M179" s="204"/>
      <c r="N179" s="205"/>
      <c r="O179" s="205"/>
      <c r="P179" s="206">
        <f>SUM(P180:P211)</f>
        <v>0</v>
      </c>
      <c r="Q179" s="205"/>
      <c r="R179" s="206">
        <f>SUM(R180:R211)</f>
        <v>1126.1873939999998</v>
      </c>
      <c r="S179" s="205"/>
      <c r="T179" s="207">
        <f>SUM(T180:T211)</f>
        <v>0</v>
      </c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R179" s="208" t="s">
        <v>81</v>
      </c>
      <c r="AT179" s="209" t="s">
        <v>72</v>
      </c>
      <c r="AU179" s="209" t="s">
        <v>73</v>
      </c>
      <c r="AY179" s="208" t="s">
        <v>148</v>
      </c>
      <c r="BK179" s="210">
        <f>SUM(BK180:BK211)</f>
        <v>0</v>
      </c>
    </row>
    <row r="180" s="2" customFormat="1" ht="16.5" customHeight="1">
      <c r="A180" s="39"/>
      <c r="B180" s="40"/>
      <c r="C180" s="211" t="s">
        <v>343</v>
      </c>
      <c r="D180" s="211" t="s">
        <v>149</v>
      </c>
      <c r="E180" s="212" t="s">
        <v>344</v>
      </c>
      <c r="F180" s="213" t="s">
        <v>345</v>
      </c>
      <c r="G180" s="214" t="s">
        <v>159</v>
      </c>
      <c r="H180" s="215">
        <v>136.80000000000001</v>
      </c>
      <c r="I180" s="216"/>
      <c r="J180" s="217">
        <f>ROUND(I180*H180,2)</f>
        <v>0</v>
      </c>
      <c r="K180" s="213" t="s">
        <v>346</v>
      </c>
      <c r="L180" s="45"/>
      <c r="M180" s="218" t="s">
        <v>1</v>
      </c>
      <c r="N180" s="219" t="s">
        <v>38</v>
      </c>
      <c r="O180" s="92"/>
      <c r="P180" s="220">
        <f>O180*H180</f>
        <v>0</v>
      </c>
      <c r="Q180" s="220">
        <v>0.089359999999999995</v>
      </c>
      <c r="R180" s="220">
        <f>Q180*H180</f>
        <v>12.224448000000001</v>
      </c>
      <c r="S180" s="220">
        <v>0</v>
      </c>
      <c r="T180" s="22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2" t="s">
        <v>153</v>
      </c>
      <c r="AT180" s="222" t="s">
        <v>149</v>
      </c>
      <c r="AU180" s="222" t="s">
        <v>81</v>
      </c>
      <c r="AY180" s="18" t="s">
        <v>148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8" t="s">
        <v>81</v>
      </c>
      <c r="BK180" s="223">
        <f>ROUND(I180*H180,2)</f>
        <v>0</v>
      </c>
      <c r="BL180" s="18" t="s">
        <v>153</v>
      </c>
      <c r="BM180" s="222" t="s">
        <v>347</v>
      </c>
    </row>
    <row r="181" s="2" customFormat="1">
      <c r="A181" s="39"/>
      <c r="B181" s="40"/>
      <c r="C181" s="41"/>
      <c r="D181" s="258" t="s">
        <v>264</v>
      </c>
      <c r="E181" s="41"/>
      <c r="F181" s="259" t="s">
        <v>348</v>
      </c>
      <c r="G181" s="41"/>
      <c r="H181" s="41"/>
      <c r="I181" s="260"/>
      <c r="J181" s="41"/>
      <c r="K181" s="41"/>
      <c r="L181" s="45"/>
      <c r="M181" s="261"/>
      <c r="N181" s="262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264</v>
      </c>
      <c r="AU181" s="18" t="s">
        <v>81</v>
      </c>
    </row>
    <row r="182" s="12" customFormat="1">
      <c r="A182" s="12"/>
      <c r="B182" s="224"/>
      <c r="C182" s="225"/>
      <c r="D182" s="226" t="s">
        <v>168</v>
      </c>
      <c r="E182" s="227" t="s">
        <v>1</v>
      </c>
      <c r="F182" s="228" t="s">
        <v>349</v>
      </c>
      <c r="G182" s="225"/>
      <c r="H182" s="229">
        <v>136.80000000000001</v>
      </c>
      <c r="I182" s="230"/>
      <c r="J182" s="225"/>
      <c r="K182" s="225"/>
      <c r="L182" s="231"/>
      <c r="M182" s="232"/>
      <c r="N182" s="233"/>
      <c r="O182" s="233"/>
      <c r="P182" s="233"/>
      <c r="Q182" s="233"/>
      <c r="R182" s="233"/>
      <c r="S182" s="233"/>
      <c r="T182" s="234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35" t="s">
        <v>168</v>
      </c>
      <c r="AU182" s="235" t="s">
        <v>81</v>
      </c>
      <c r="AV182" s="12" t="s">
        <v>83</v>
      </c>
      <c r="AW182" s="12" t="s">
        <v>30</v>
      </c>
      <c r="AX182" s="12" t="s">
        <v>73</v>
      </c>
      <c r="AY182" s="235" t="s">
        <v>148</v>
      </c>
    </row>
    <row r="183" s="13" customFormat="1">
      <c r="A183" s="13"/>
      <c r="B183" s="236"/>
      <c r="C183" s="237"/>
      <c r="D183" s="226" t="s">
        <v>168</v>
      </c>
      <c r="E183" s="238" t="s">
        <v>1</v>
      </c>
      <c r="F183" s="239" t="s">
        <v>170</v>
      </c>
      <c r="G183" s="237"/>
      <c r="H183" s="240">
        <v>136.80000000000001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168</v>
      </c>
      <c r="AU183" s="246" t="s">
        <v>81</v>
      </c>
      <c r="AV183" s="13" t="s">
        <v>153</v>
      </c>
      <c r="AW183" s="13" t="s">
        <v>30</v>
      </c>
      <c r="AX183" s="13" t="s">
        <v>81</v>
      </c>
      <c r="AY183" s="246" t="s">
        <v>148</v>
      </c>
    </row>
    <row r="184" s="2" customFormat="1" ht="16.5" customHeight="1">
      <c r="A184" s="39"/>
      <c r="B184" s="40"/>
      <c r="C184" s="273" t="s">
        <v>194</v>
      </c>
      <c r="D184" s="273" t="s">
        <v>315</v>
      </c>
      <c r="E184" s="274" t="s">
        <v>350</v>
      </c>
      <c r="F184" s="275" t="s">
        <v>351</v>
      </c>
      <c r="G184" s="276" t="s">
        <v>159</v>
      </c>
      <c r="H184" s="277">
        <v>138.16800000000001</v>
      </c>
      <c r="I184" s="278"/>
      <c r="J184" s="279">
        <f>ROUND(I184*H184,2)</f>
        <v>0</v>
      </c>
      <c r="K184" s="275" t="s">
        <v>346</v>
      </c>
      <c r="L184" s="280"/>
      <c r="M184" s="281" t="s">
        <v>1</v>
      </c>
      <c r="N184" s="282" t="s">
        <v>38</v>
      </c>
      <c r="O184" s="92"/>
      <c r="P184" s="220">
        <f>O184*H184</f>
        <v>0</v>
      </c>
      <c r="Q184" s="220">
        <v>0.122</v>
      </c>
      <c r="R184" s="220">
        <f>Q184*H184</f>
        <v>16.856496</v>
      </c>
      <c r="S184" s="220">
        <v>0</v>
      </c>
      <c r="T184" s="22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2" t="s">
        <v>163</v>
      </c>
      <c r="AT184" s="222" t="s">
        <v>315</v>
      </c>
      <c r="AU184" s="222" t="s">
        <v>81</v>
      </c>
      <c r="AY184" s="18" t="s">
        <v>148</v>
      </c>
      <c r="BE184" s="223">
        <f>IF(N184="základní",J184,0)</f>
        <v>0</v>
      </c>
      <c r="BF184" s="223">
        <f>IF(N184="snížená",J184,0)</f>
        <v>0</v>
      </c>
      <c r="BG184" s="223">
        <f>IF(N184="zákl. přenesená",J184,0)</f>
        <v>0</v>
      </c>
      <c r="BH184" s="223">
        <f>IF(N184="sníž. přenesená",J184,0)</f>
        <v>0</v>
      </c>
      <c r="BI184" s="223">
        <f>IF(N184="nulová",J184,0)</f>
        <v>0</v>
      </c>
      <c r="BJ184" s="18" t="s">
        <v>81</v>
      </c>
      <c r="BK184" s="223">
        <f>ROUND(I184*H184,2)</f>
        <v>0</v>
      </c>
      <c r="BL184" s="18" t="s">
        <v>153</v>
      </c>
      <c r="BM184" s="222" t="s">
        <v>352</v>
      </c>
    </row>
    <row r="185" s="12" customFormat="1">
      <c r="A185" s="12"/>
      <c r="B185" s="224"/>
      <c r="C185" s="225"/>
      <c r="D185" s="226" t="s">
        <v>168</v>
      </c>
      <c r="E185" s="227" t="s">
        <v>1</v>
      </c>
      <c r="F185" s="228" t="s">
        <v>353</v>
      </c>
      <c r="G185" s="225"/>
      <c r="H185" s="229">
        <v>138.16800000000001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5" t="s">
        <v>168</v>
      </c>
      <c r="AU185" s="235" t="s">
        <v>81</v>
      </c>
      <c r="AV185" s="12" t="s">
        <v>83</v>
      </c>
      <c r="AW185" s="12" t="s">
        <v>30</v>
      </c>
      <c r="AX185" s="12" t="s">
        <v>73</v>
      </c>
      <c r="AY185" s="235" t="s">
        <v>148</v>
      </c>
    </row>
    <row r="186" s="13" customFormat="1">
      <c r="A186" s="13"/>
      <c r="B186" s="236"/>
      <c r="C186" s="237"/>
      <c r="D186" s="226" t="s">
        <v>168</v>
      </c>
      <c r="E186" s="238" t="s">
        <v>1</v>
      </c>
      <c r="F186" s="239" t="s">
        <v>170</v>
      </c>
      <c r="G186" s="237"/>
      <c r="H186" s="240">
        <v>138.16800000000001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168</v>
      </c>
      <c r="AU186" s="246" t="s">
        <v>81</v>
      </c>
      <c r="AV186" s="13" t="s">
        <v>153</v>
      </c>
      <c r="AW186" s="13" t="s">
        <v>30</v>
      </c>
      <c r="AX186" s="13" t="s">
        <v>81</v>
      </c>
      <c r="AY186" s="246" t="s">
        <v>148</v>
      </c>
    </row>
    <row r="187" s="2" customFormat="1" ht="16.5" customHeight="1">
      <c r="A187" s="39"/>
      <c r="B187" s="40"/>
      <c r="C187" s="211" t="s">
        <v>7</v>
      </c>
      <c r="D187" s="211" t="s">
        <v>149</v>
      </c>
      <c r="E187" s="212" t="s">
        <v>354</v>
      </c>
      <c r="F187" s="213" t="s">
        <v>355</v>
      </c>
      <c r="G187" s="214" t="s">
        <v>152</v>
      </c>
      <c r="H187" s="215">
        <v>2685.9499999999998</v>
      </c>
      <c r="I187" s="216"/>
      <c r="J187" s="217">
        <f>ROUND(I187*H187,2)</f>
        <v>0</v>
      </c>
      <c r="K187" s="213" t="s">
        <v>1</v>
      </c>
      <c r="L187" s="45"/>
      <c r="M187" s="218" t="s">
        <v>1</v>
      </c>
      <c r="N187" s="219" t="s">
        <v>38</v>
      </c>
      <c r="O187" s="92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2" t="s">
        <v>153</v>
      </c>
      <c r="AT187" s="222" t="s">
        <v>149</v>
      </c>
      <c r="AU187" s="222" t="s">
        <v>81</v>
      </c>
      <c r="AY187" s="18" t="s">
        <v>148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8" t="s">
        <v>81</v>
      </c>
      <c r="BK187" s="223">
        <f>ROUND(I187*H187,2)</f>
        <v>0</v>
      </c>
      <c r="BL187" s="18" t="s">
        <v>153</v>
      </c>
      <c r="BM187" s="222" t="s">
        <v>356</v>
      </c>
    </row>
    <row r="188" s="2" customFormat="1" ht="16.5" customHeight="1">
      <c r="A188" s="39"/>
      <c r="B188" s="40"/>
      <c r="C188" s="211" t="s">
        <v>199</v>
      </c>
      <c r="D188" s="211" t="s">
        <v>149</v>
      </c>
      <c r="E188" s="212" t="s">
        <v>357</v>
      </c>
      <c r="F188" s="213" t="s">
        <v>358</v>
      </c>
      <c r="G188" s="214" t="s">
        <v>152</v>
      </c>
      <c r="H188" s="215">
        <v>2635.4499999999998</v>
      </c>
      <c r="I188" s="216"/>
      <c r="J188" s="217">
        <f>ROUND(I188*H188,2)</f>
        <v>0</v>
      </c>
      <c r="K188" s="213" t="s">
        <v>262</v>
      </c>
      <c r="L188" s="45"/>
      <c r="M188" s="218" t="s">
        <v>1</v>
      </c>
      <c r="N188" s="219" t="s">
        <v>38</v>
      </c>
      <c r="O188" s="92"/>
      <c r="P188" s="220">
        <f>O188*H188</f>
        <v>0</v>
      </c>
      <c r="Q188" s="220">
        <v>0.34499999999999997</v>
      </c>
      <c r="R188" s="220">
        <f>Q188*H188</f>
        <v>909.23024999999984</v>
      </c>
      <c r="S188" s="220">
        <v>0</v>
      </c>
      <c r="T188" s="22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2" t="s">
        <v>153</v>
      </c>
      <c r="AT188" s="222" t="s">
        <v>149</v>
      </c>
      <c r="AU188" s="222" t="s">
        <v>81</v>
      </c>
      <c r="AY188" s="18" t="s">
        <v>148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8" t="s">
        <v>81</v>
      </c>
      <c r="BK188" s="223">
        <f>ROUND(I188*H188,2)</f>
        <v>0</v>
      </c>
      <c r="BL188" s="18" t="s">
        <v>153</v>
      </c>
      <c r="BM188" s="222" t="s">
        <v>359</v>
      </c>
    </row>
    <row r="189" s="2" customFormat="1">
      <c r="A189" s="39"/>
      <c r="B189" s="40"/>
      <c r="C189" s="41"/>
      <c r="D189" s="258" t="s">
        <v>264</v>
      </c>
      <c r="E189" s="41"/>
      <c r="F189" s="259" t="s">
        <v>360</v>
      </c>
      <c r="G189" s="41"/>
      <c r="H189" s="41"/>
      <c r="I189" s="260"/>
      <c r="J189" s="41"/>
      <c r="K189" s="41"/>
      <c r="L189" s="45"/>
      <c r="M189" s="261"/>
      <c r="N189" s="262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264</v>
      </c>
      <c r="AU189" s="18" t="s">
        <v>81</v>
      </c>
    </row>
    <row r="190" s="2" customFormat="1" ht="16.5" customHeight="1">
      <c r="A190" s="39"/>
      <c r="B190" s="40"/>
      <c r="C190" s="211" t="s">
        <v>361</v>
      </c>
      <c r="D190" s="211" t="s">
        <v>149</v>
      </c>
      <c r="E190" s="212" t="s">
        <v>362</v>
      </c>
      <c r="F190" s="213" t="s">
        <v>363</v>
      </c>
      <c r="G190" s="214" t="s">
        <v>152</v>
      </c>
      <c r="H190" s="215">
        <v>2058</v>
      </c>
      <c r="I190" s="216"/>
      <c r="J190" s="217">
        <f>ROUND(I190*H190,2)</f>
        <v>0</v>
      </c>
      <c r="K190" s="213" t="s">
        <v>262</v>
      </c>
      <c r="L190" s="45"/>
      <c r="M190" s="218" t="s">
        <v>1</v>
      </c>
      <c r="N190" s="219" t="s">
        <v>38</v>
      </c>
      <c r="O190" s="92"/>
      <c r="P190" s="220">
        <f>O190*H190</f>
        <v>0</v>
      </c>
      <c r="Q190" s="220">
        <v>0.090620000000000006</v>
      </c>
      <c r="R190" s="220">
        <f>Q190*H190</f>
        <v>186.49596000000003</v>
      </c>
      <c r="S190" s="220">
        <v>0</v>
      </c>
      <c r="T190" s="22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2" t="s">
        <v>153</v>
      </c>
      <c r="AT190" s="222" t="s">
        <v>149</v>
      </c>
      <c r="AU190" s="222" t="s">
        <v>81</v>
      </c>
      <c r="AY190" s="18" t="s">
        <v>148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8" t="s">
        <v>81</v>
      </c>
      <c r="BK190" s="223">
        <f>ROUND(I190*H190,2)</f>
        <v>0</v>
      </c>
      <c r="BL190" s="18" t="s">
        <v>153</v>
      </c>
      <c r="BM190" s="222" t="s">
        <v>364</v>
      </c>
    </row>
    <row r="191" s="2" customFormat="1">
      <c r="A191" s="39"/>
      <c r="B191" s="40"/>
      <c r="C191" s="41"/>
      <c r="D191" s="258" t="s">
        <v>264</v>
      </c>
      <c r="E191" s="41"/>
      <c r="F191" s="259" t="s">
        <v>365</v>
      </c>
      <c r="G191" s="41"/>
      <c r="H191" s="41"/>
      <c r="I191" s="260"/>
      <c r="J191" s="41"/>
      <c r="K191" s="41"/>
      <c r="L191" s="45"/>
      <c r="M191" s="261"/>
      <c r="N191" s="262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264</v>
      </c>
      <c r="AU191" s="18" t="s">
        <v>81</v>
      </c>
    </row>
    <row r="192" s="15" customFormat="1">
      <c r="A192" s="15"/>
      <c r="B192" s="263"/>
      <c r="C192" s="264"/>
      <c r="D192" s="226" t="s">
        <v>168</v>
      </c>
      <c r="E192" s="265" t="s">
        <v>1</v>
      </c>
      <c r="F192" s="266" t="s">
        <v>366</v>
      </c>
      <c r="G192" s="264"/>
      <c r="H192" s="265" t="s">
        <v>1</v>
      </c>
      <c r="I192" s="267"/>
      <c r="J192" s="264"/>
      <c r="K192" s="264"/>
      <c r="L192" s="268"/>
      <c r="M192" s="269"/>
      <c r="N192" s="270"/>
      <c r="O192" s="270"/>
      <c r="P192" s="270"/>
      <c r="Q192" s="270"/>
      <c r="R192" s="270"/>
      <c r="S192" s="270"/>
      <c r="T192" s="27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2" t="s">
        <v>168</v>
      </c>
      <c r="AU192" s="272" t="s">
        <v>81</v>
      </c>
      <c r="AV192" s="15" t="s">
        <v>81</v>
      </c>
      <c r="AW192" s="15" t="s">
        <v>30</v>
      </c>
      <c r="AX192" s="15" t="s">
        <v>73</v>
      </c>
      <c r="AY192" s="272" t="s">
        <v>148</v>
      </c>
    </row>
    <row r="193" s="15" customFormat="1">
      <c r="A193" s="15"/>
      <c r="B193" s="263"/>
      <c r="C193" s="264"/>
      <c r="D193" s="226" t="s">
        <v>168</v>
      </c>
      <c r="E193" s="265" t="s">
        <v>1</v>
      </c>
      <c r="F193" s="266" t="s">
        <v>367</v>
      </c>
      <c r="G193" s="264"/>
      <c r="H193" s="265" t="s">
        <v>1</v>
      </c>
      <c r="I193" s="267"/>
      <c r="J193" s="264"/>
      <c r="K193" s="264"/>
      <c r="L193" s="268"/>
      <c r="M193" s="269"/>
      <c r="N193" s="270"/>
      <c r="O193" s="270"/>
      <c r="P193" s="270"/>
      <c r="Q193" s="270"/>
      <c r="R193" s="270"/>
      <c r="S193" s="270"/>
      <c r="T193" s="27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2" t="s">
        <v>168</v>
      </c>
      <c r="AU193" s="272" t="s">
        <v>81</v>
      </c>
      <c r="AV193" s="15" t="s">
        <v>81</v>
      </c>
      <c r="AW193" s="15" t="s">
        <v>30</v>
      </c>
      <c r="AX193" s="15" t="s">
        <v>73</v>
      </c>
      <c r="AY193" s="272" t="s">
        <v>148</v>
      </c>
    </row>
    <row r="194" s="12" customFormat="1">
      <c r="A194" s="12"/>
      <c r="B194" s="224"/>
      <c r="C194" s="225"/>
      <c r="D194" s="226" t="s">
        <v>168</v>
      </c>
      <c r="E194" s="227" t="s">
        <v>1</v>
      </c>
      <c r="F194" s="228" t="s">
        <v>368</v>
      </c>
      <c r="G194" s="225"/>
      <c r="H194" s="229">
        <v>2058</v>
      </c>
      <c r="I194" s="230"/>
      <c r="J194" s="225"/>
      <c r="K194" s="225"/>
      <c r="L194" s="231"/>
      <c r="M194" s="232"/>
      <c r="N194" s="233"/>
      <c r="O194" s="233"/>
      <c r="P194" s="233"/>
      <c r="Q194" s="233"/>
      <c r="R194" s="233"/>
      <c r="S194" s="233"/>
      <c r="T194" s="234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5" t="s">
        <v>168</v>
      </c>
      <c r="AU194" s="235" t="s">
        <v>81</v>
      </c>
      <c r="AV194" s="12" t="s">
        <v>83</v>
      </c>
      <c r="AW194" s="12" t="s">
        <v>30</v>
      </c>
      <c r="AX194" s="12" t="s">
        <v>73</v>
      </c>
      <c r="AY194" s="235" t="s">
        <v>148</v>
      </c>
    </row>
    <row r="195" s="13" customFormat="1">
      <c r="A195" s="13"/>
      <c r="B195" s="236"/>
      <c r="C195" s="237"/>
      <c r="D195" s="226" t="s">
        <v>168</v>
      </c>
      <c r="E195" s="238" t="s">
        <v>1</v>
      </c>
      <c r="F195" s="239" t="s">
        <v>170</v>
      </c>
      <c r="G195" s="237"/>
      <c r="H195" s="240">
        <v>2058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168</v>
      </c>
      <c r="AU195" s="246" t="s">
        <v>81</v>
      </c>
      <c r="AV195" s="13" t="s">
        <v>153</v>
      </c>
      <c r="AW195" s="13" t="s">
        <v>30</v>
      </c>
      <c r="AX195" s="13" t="s">
        <v>81</v>
      </c>
      <c r="AY195" s="246" t="s">
        <v>148</v>
      </c>
    </row>
    <row r="196" s="2" customFormat="1" ht="16.5" customHeight="1">
      <c r="A196" s="39"/>
      <c r="B196" s="40"/>
      <c r="C196" s="273" t="s">
        <v>204</v>
      </c>
      <c r="D196" s="273" t="s">
        <v>315</v>
      </c>
      <c r="E196" s="274" t="s">
        <v>369</v>
      </c>
      <c r="F196" s="275" t="s">
        <v>370</v>
      </c>
      <c r="G196" s="276" t="s">
        <v>152</v>
      </c>
      <c r="H196" s="277">
        <v>949.20000000000005</v>
      </c>
      <c r="I196" s="278"/>
      <c r="J196" s="279">
        <f>ROUND(I196*H196,2)</f>
        <v>0</v>
      </c>
      <c r="K196" s="275" t="s">
        <v>1</v>
      </c>
      <c r="L196" s="280"/>
      <c r="M196" s="281" t="s">
        <v>1</v>
      </c>
      <c r="N196" s="282" t="s">
        <v>38</v>
      </c>
      <c r="O196" s="92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2" t="s">
        <v>163</v>
      </c>
      <c r="AT196" s="222" t="s">
        <v>315</v>
      </c>
      <c r="AU196" s="222" t="s">
        <v>81</v>
      </c>
      <c r="AY196" s="18" t="s">
        <v>148</v>
      </c>
      <c r="BE196" s="223">
        <f>IF(N196="základní",J196,0)</f>
        <v>0</v>
      </c>
      <c r="BF196" s="223">
        <f>IF(N196="snížená",J196,0)</f>
        <v>0</v>
      </c>
      <c r="BG196" s="223">
        <f>IF(N196="zákl. přenesená",J196,0)</f>
        <v>0</v>
      </c>
      <c r="BH196" s="223">
        <f>IF(N196="sníž. přenesená",J196,0)</f>
        <v>0</v>
      </c>
      <c r="BI196" s="223">
        <f>IF(N196="nulová",J196,0)</f>
        <v>0</v>
      </c>
      <c r="BJ196" s="18" t="s">
        <v>81</v>
      </c>
      <c r="BK196" s="223">
        <f>ROUND(I196*H196,2)</f>
        <v>0</v>
      </c>
      <c r="BL196" s="18" t="s">
        <v>153</v>
      </c>
      <c r="BM196" s="222" t="s">
        <v>371</v>
      </c>
    </row>
    <row r="197" s="2" customFormat="1" ht="16.5" customHeight="1">
      <c r="A197" s="39"/>
      <c r="B197" s="40"/>
      <c r="C197" s="273" t="s">
        <v>372</v>
      </c>
      <c r="D197" s="273" t="s">
        <v>315</v>
      </c>
      <c r="E197" s="274" t="s">
        <v>373</v>
      </c>
      <c r="F197" s="275" t="s">
        <v>374</v>
      </c>
      <c r="G197" s="276" t="s">
        <v>152</v>
      </c>
      <c r="H197" s="277">
        <v>24.149999999999999</v>
      </c>
      <c r="I197" s="278"/>
      <c r="J197" s="279">
        <f>ROUND(I197*H197,2)</f>
        <v>0</v>
      </c>
      <c r="K197" s="275" t="s">
        <v>1</v>
      </c>
      <c r="L197" s="280"/>
      <c r="M197" s="281" t="s">
        <v>1</v>
      </c>
      <c r="N197" s="282" t="s">
        <v>38</v>
      </c>
      <c r="O197" s="92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2" t="s">
        <v>163</v>
      </c>
      <c r="AT197" s="222" t="s">
        <v>315</v>
      </c>
      <c r="AU197" s="222" t="s">
        <v>81</v>
      </c>
      <c r="AY197" s="18" t="s">
        <v>148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8" t="s">
        <v>81</v>
      </c>
      <c r="BK197" s="223">
        <f>ROUND(I197*H197,2)</f>
        <v>0</v>
      </c>
      <c r="BL197" s="18" t="s">
        <v>153</v>
      </c>
      <c r="BM197" s="222" t="s">
        <v>375</v>
      </c>
    </row>
    <row r="198" s="2" customFormat="1" ht="16.5" customHeight="1">
      <c r="A198" s="39"/>
      <c r="B198" s="40"/>
      <c r="C198" s="273" t="s">
        <v>211</v>
      </c>
      <c r="D198" s="273" t="s">
        <v>315</v>
      </c>
      <c r="E198" s="274" t="s">
        <v>376</v>
      </c>
      <c r="F198" s="275" t="s">
        <v>377</v>
      </c>
      <c r="G198" s="276" t="s">
        <v>152</v>
      </c>
      <c r="H198" s="277">
        <v>945</v>
      </c>
      <c r="I198" s="278"/>
      <c r="J198" s="279">
        <f>ROUND(I198*H198,2)</f>
        <v>0</v>
      </c>
      <c r="K198" s="275" t="s">
        <v>1</v>
      </c>
      <c r="L198" s="280"/>
      <c r="M198" s="281" t="s">
        <v>1</v>
      </c>
      <c r="N198" s="282" t="s">
        <v>38</v>
      </c>
      <c r="O198" s="92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2" t="s">
        <v>163</v>
      </c>
      <c r="AT198" s="222" t="s">
        <v>315</v>
      </c>
      <c r="AU198" s="222" t="s">
        <v>81</v>
      </c>
      <c r="AY198" s="18" t="s">
        <v>148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8" t="s">
        <v>81</v>
      </c>
      <c r="BK198" s="223">
        <f>ROUND(I198*H198,2)</f>
        <v>0</v>
      </c>
      <c r="BL198" s="18" t="s">
        <v>153</v>
      </c>
      <c r="BM198" s="222" t="s">
        <v>378</v>
      </c>
    </row>
    <row r="199" s="15" customFormat="1">
      <c r="A199" s="15"/>
      <c r="B199" s="263"/>
      <c r="C199" s="264"/>
      <c r="D199" s="226" t="s">
        <v>168</v>
      </c>
      <c r="E199" s="265" t="s">
        <v>1</v>
      </c>
      <c r="F199" s="266" t="s">
        <v>379</v>
      </c>
      <c r="G199" s="264"/>
      <c r="H199" s="265" t="s">
        <v>1</v>
      </c>
      <c r="I199" s="267"/>
      <c r="J199" s="264"/>
      <c r="K199" s="264"/>
      <c r="L199" s="268"/>
      <c r="M199" s="269"/>
      <c r="N199" s="270"/>
      <c r="O199" s="270"/>
      <c r="P199" s="270"/>
      <c r="Q199" s="270"/>
      <c r="R199" s="270"/>
      <c r="S199" s="270"/>
      <c r="T199" s="27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2" t="s">
        <v>168</v>
      </c>
      <c r="AU199" s="272" t="s">
        <v>81</v>
      </c>
      <c r="AV199" s="15" t="s">
        <v>81</v>
      </c>
      <c r="AW199" s="15" t="s">
        <v>30</v>
      </c>
      <c r="AX199" s="15" t="s">
        <v>73</v>
      </c>
      <c r="AY199" s="272" t="s">
        <v>148</v>
      </c>
    </row>
    <row r="200" s="12" customFormat="1">
      <c r="A200" s="12"/>
      <c r="B200" s="224"/>
      <c r="C200" s="225"/>
      <c r="D200" s="226" t="s">
        <v>168</v>
      </c>
      <c r="E200" s="227" t="s">
        <v>1</v>
      </c>
      <c r="F200" s="228" t="s">
        <v>380</v>
      </c>
      <c r="G200" s="225"/>
      <c r="H200" s="229">
        <v>945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5" t="s">
        <v>168</v>
      </c>
      <c r="AU200" s="235" t="s">
        <v>81</v>
      </c>
      <c r="AV200" s="12" t="s">
        <v>83</v>
      </c>
      <c r="AW200" s="12" t="s">
        <v>30</v>
      </c>
      <c r="AX200" s="12" t="s">
        <v>73</v>
      </c>
      <c r="AY200" s="235" t="s">
        <v>148</v>
      </c>
    </row>
    <row r="201" s="13" customFormat="1">
      <c r="A201" s="13"/>
      <c r="B201" s="236"/>
      <c r="C201" s="237"/>
      <c r="D201" s="226" t="s">
        <v>168</v>
      </c>
      <c r="E201" s="238" t="s">
        <v>1</v>
      </c>
      <c r="F201" s="239" t="s">
        <v>170</v>
      </c>
      <c r="G201" s="237"/>
      <c r="H201" s="240">
        <v>945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168</v>
      </c>
      <c r="AU201" s="246" t="s">
        <v>81</v>
      </c>
      <c r="AV201" s="13" t="s">
        <v>153</v>
      </c>
      <c r="AW201" s="13" t="s">
        <v>30</v>
      </c>
      <c r="AX201" s="13" t="s">
        <v>81</v>
      </c>
      <c r="AY201" s="246" t="s">
        <v>148</v>
      </c>
    </row>
    <row r="202" s="2" customFormat="1" ht="16.5" customHeight="1">
      <c r="A202" s="39"/>
      <c r="B202" s="40"/>
      <c r="C202" s="273" t="s">
        <v>381</v>
      </c>
      <c r="D202" s="273" t="s">
        <v>315</v>
      </c>
      <c r="E202" s="274" t="s">
        <v>382</v>
      </c>
      <c r="F202" s="275" t="s">
        <v>383</v>
      </c>
      <c r="G202" s="276" t="s">
        <v>152</v>
      </c>
      <c r="H202" s="277">
        <v>215.25</v>
      </c>
      <c r="I202" s="278"/>
      <c r="J202" s="279">
        <f>ROUND(I202*H202,2)</f>
        <v>0</v>
      </c>
      <c r="K202" s="275" t="s">
        <v>1</v>
      </c>
      <c r="L202" s="280"/>
      <c r="M202" s="281" t="s">
        <v>1</v>
      </c>
      <c r="N202" s="282" t="s">
        <v>38</v>
      </c>
      <c r="O202" s="92"/>
      <c r="P202" s="220">
        <f>O202*H202</f>
        <v>0</v>
      </c>
      <c r="Q202" s="220">
        <v>0</v>
      </c>
      <c r="R202" s="220">
        <f>Q202*H202</f>
        <v>0</v>
      </c>
      <c r="S202" s="220">
        <v>0</v>
      </c>
      <c r="T202" s="22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2" t="s">
        <v>163</v>
      </c>
      <c r="AT202" s="222" t="s">
        <v>315</v>
      </c>
      <c r="AU202" s="222" t="s">
        <v>81</v>
      </c>
      <c r="AY202" s="18" t="s">
        <v>148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8" t="s">
        <v>81</v>
      </c>
      <c r="BK202" s="223">
        <f>ROUND(I202*H202,2)</f>
        <v>0</v>
      </c>
      <c r="BL202" s="18" t="s">
        <v>153</v>
      </c>
      <c r="BM202" s="222" t="s">
        <v>384</v>
      </c>
    </row>
    <row r="203" s="12" customFormat="1">
      <c r="A203" s="12"/>
      <c r="B203" s="224"/>
      <c r="C203" s="225"/>
      <c r="D203" s="226" t="s">
        <v>168</v>
      </c>
      <c r="E203" s="227" t="s">
        <v>1</v>
      </c>
      <c r="F203" s="228" t="s">
        <v>385</v>
      </c>
      <c r="G203" s="225"/>
      <c r="H203" s="229">
        <v>215.25</v>
      </c>
      <c r="I203" s="230"/>
      <c r="J203" s="225"/>
      <c r="K203" s="225"/>
      <c r="L203" s="231"/>
      <c r="M203" s="232"/>
      <c r="N203" s="233"/>
      <c r="O203" s="233"/>
      <c r="P203" s="233"/>
      <c r="Q203" s="233"/>
      <c r="R203" s="233"/>
      <c r="S203" s="233"/>
      <c r="T203" s="234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5" t="s">
        <v>168</v>
      </c>
      <c r="AU203" s="235" t="s">
        <v>81</v>
      </c>
      <c r="AV203" s="12" t="s">
        <v>83</v>
      </c>
      <c r="AW203" s="12" t="s">
        <v>30</v>
      </c>
      <c r="AX203" s="12" t="s">
        <v>73</v>
      </c>
      <c r="AY203" s="235" t="s">
        <v>148</v>
      </c>
    </row>
    <row r="204" s="13" customFormat="1">
      <c r="A204" s="13"/>
      <c r="B204" s="236"/>
      <c r="C204" s="237"/>
      <c r="D204" s="226" t="s">
        <v>168</v>
      </c>
      <c r="E204" s="238" t="s">
        <v>1</v>
      </c>
      <c r="F204" s="239" t="s">
        <v>170</v>
      </c>
      <c r="G204" s="237"/>
      <c r="H204" s="240">
        <v>215.25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168</v>
      </c>
      <c r="AU204" s="246" t="s">
        <v>81</v>
      </c>
      <c r="AV204" s="13" t="s">
        <v>153</v>
      </c>
      <c r="AW204" s="13" t="s">
        <v>30</v>
      </c>
      <c r="AX204" s="13" t="s">
        <v>81</v>
      </c>
      <c r="AY204" s="246" t="s">
        <v>148</v>
      </c>
    </row>
    <row r="205" s="2" customFormat="1" ht="16.5" customHeight="1">
      <c r="A205" s="39"/>
      <c r="B205" s="40"/>
      <c r="C205" s="211" t="s">
        <v>215</v>
      </c>
      <c r="D205" s="211" t="s">
        <v>149</v>
      </c>
      <c r="E205" s="212" t="s">
        <v>386</v>
      </c>
      <c r="F205" s="213" t="s">
        <v>387</v>
      </c>
      <c r="G205" s="214" t="s">
        <v>152</v>
      </c>
      <c r="H205" s="215">
        <v>102.5</v>
      </c>
      <c r="I205" s="216"/>
      <c r="J205" s="217">
        <f>ROUND(I205*H205,2)</f>
        <v>0</v>
      </c>
      <c r="K205" s="213" t="s">
        <v>1</v>
      </c>
      <c r="L205" s="45"/>
      <c r="M205" s="218" t="s">
        <v>1</v>
      </c>
      <c r="N205" s="219" t="s">
        <v>38</v>
      </c>
      <c r="O205" s="92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2" t="s">
        <v>153</v>
      </c>
      <c r="AT205" s="222" t="s">
        <v>149</v>
      </c>
      <c r="AU205" s="222" t="s">
        <v>81</v>
      </c>
      <c r="AY205" s="18" t="s">
        <v>148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8" t="s">
        <v>81</v>
      </c>
      <c r="BK205" s="223">
        <f>ROUND(I205*H205,2)</f>
        <v>0</v>
      </c>
      <c r="BL205" s="18" t="s">
        <v>153</v>
      </c>
      <c r="BM205" s="222" t="s">
        <v>388</v>
      </c>
    </row>
    <row r="206" s="2" customFormat="1" ht="16.5" customHeight="1">
      <c r="A206" s="39"/>
      <c r="B206" s="40"/>
      <c r="C206" s="211" t="s">
        <v>389</v>
      </c>
      <c r="D206" s="211" t="s">
        <v>149</v>
      </c>
      <c r="E206" s="212" t="s">
        <v>390</v>
      </c>
      <c r="F206" s="213" t="s">
        <v>391</v>
      </c>
      <c r="G206" s="214" t="s">
        <v>152</v>
      </c>
      <c r="H206" s="215">
        <v>102.5</v>
      </c>
      <c r="I206" s="216"/>
      <c r="J206" s="217">
        <f>ROUND(I206*H206,2)</f>
        <v>0</v>
      </c>
      <c r="K206" s="213" t="s">
        <v>1</v>
      </c>
      <c r="L206" s="45"/>
      <c r="M206" s="218" t="s">
        <v>1</v>
      </c>
      <c r="N206" s="219" t="s">
        <v>38</v>
      </c>
      <c r="O206" s="92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2" t="s">
        <v>153</v>
      </c>
      <c r="AT206" s="222" t="s">
        <v>149</v>
      </c>
      <c r="AU206" s="222" t="s">
        <v>81</v>
      </c>
      <c r="AY206" s="18" t="s">
        <v>148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8" t="s">
        <v>81</v>
      </c>
      <c r="BK206" s="223">
        <f>ROUND(I206*H206,2)</f>
        <v>0</v>
      </c>
      <c r="BL206" s="18" t="s">
        <v>153</v>
      </c>
      <c r="BM206" s="222" t="s">
        <v>392</v>
      </c>
    </row>
    <row r="207" s="2" customFormat="1" ht="16.5" customHeight="1">
      <c r="A207" s="39"/>
      <c r="B207" s="40"/>
      <c r="C207" s="211" t="s">
        <v>220</v>
      </c>
      <c r="D207" s="211" t="s">
        <v>149</v>
      </c>
      <c r="E207" s="212" t="s">
        <v>393</v>
      </c>
      <c r="F207" s="213" t="s">
        <v>394</v>
      </c>
      <c r="G207" s="214" t="s">
        <v>152</v>
      </c>
      <c r="H207" s="215">
        <v>102.5</v>
      </c>
      <c r="I207" s="216"/>
      <c r="J207" s="217">
        <f>ROUND(I207*H207,2)</f>
        <v>0</v>
      </c>
      <c r="K207" s="213" t="s">
        <v>1</v>
      </c>
      <c r="L207" s="45"/>
      <c r="M207" s="218" t="s">
        <v>1</v>
      </c>
      <c r="N207" s="219" t="s">
        <v>38</v>
      </c>
      <c r="O207" s="92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2" t="s">
        <v>153</v>
      </c>
      <c r="AT207" s="222" t="s">
        <v>149</v>
      </c>
      <c r="AU207" s="222" t="s">
        <v>81</v>
      </c>
      <c r="AY207" s="18" t="s">
        <v>148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8" t="s">
        <v>81</v>
      </c>
      <c r="BK207" s="223">
        <f>ROUND(I207*H207,2)</f>
        <v>0</v>
      </c>
      <c r="BL207" s="18" t="s">
        <v>153</v>
      </c>
      <c r="BM207" s="222" t="s">
        <v>395</v>
      </c>
    </row>
    <row r="208" s="2" customFormat="1" ht="16.5" customHeight="1">
      <c r="A208" s="39"/>
      <c r="B208" s="40"/>
      <c r="C208" s="211" t="s">
        <v>396</v>
      </c>
      <c r="D208" s="211" t="s">
        <v>149</v>
      </c>
      <c r="E208" s="212" t="s">
        <v>397</v>
      </c>
      <c r="F208" s="213" t="s">
        <v>398</v>
      </c>
      <c r="G208" s="214" t="s">
        <v>152</v>
      </c>
      <c r="H208" s="215">
        <v>102.5</v>
      </c>
      <c r="I208" s="216"/>
      <c r="J208" s="217">
        <f>ROUND(I208*H208,2)</f>
        <v>0</v>
      </c>
      <c r="K208" s="213" t="s">
        <v>1</v>
      </c>
      <c r="L208" s="45"/>
      <c r="M208" s="218" t="s">
        <v>1</v>
      </c>
      <c r="N208" s="219" t="s">
        <v>38</v>
      </c>
      <c r="O208" s="92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2" t="s">
        <v>153</v>
      </c>
      <c r="AT208" s="222" t="s">
        <v>149</v>
      </c>
      <c r="AU208" s="222" t="s">
        <v>81</v>
      </c>
      <c r="AY208" s="18" t="s">
        <v>148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8" t="s">
        <v>81</v>
      </c>
      <c r="BK208" s="223">
        <f>ROUND(I208*H208,2)</f>
        <v>0</v>
      </c>
      <c r="BL208" s="18" t="s">
        <v>153</v>
      </c>
      <c r="BM208" s="222" t="s">
        <v>399</v>
      </c>
    </row>
    <row r="209" s="2" customFormat="1" ht="16.5" customHeight="1">
      <c r="A209" s="39"/>
      <c r="B209" s="40"/>
      <c r="C209" s="211" t="s">
        <v>223</v>
      </c>
      <c r="D209" s="211" t="s">
        <v>149</v>
      </c>
      <c r="E209" s="212" t="s">
        <v>400</v>
      </c>
      <c r="F209" s="213" t="s">
        <v>401</v>
      </c>
      <c r="G209" s="214" t="s">
        <v>152</v>
      </c>
      <c r="H209" s="215">
        <v>102.5</v>
      </c>
      <c r="I209" s="216"/>
      <c r="J209" s="217">
        <f>ROUND(I209*H209,2)</f>
        <v>0</v>
      </c>
      <c r="K209" s="213" t="s">
        <v>1</v>
      </c>
      <c r="L209" s="45"/>
      <c r="M209" s="218" t="s">
        <v>1</v>
      </c>
      <c r="N209" s="219" t="s">
        <v>38</v>
      </c>
      <c r="O209" s="92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2" t="s">
        <v>153</v>
      </c>
      <c r="AT209" s="222" t="s">
        <v>149</v>
      </c>
      <c r="AU209" s="222" t="s">
        <v>81</v>
      </c>
      <c r="AY209" s="18" t="s">
        <v>148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8" t="s">
        <v>81</v>
      </c>
      <c r="BK209" s="223">
        <f>ROUND(I209*H209,2)</f>
        <v>0</v>
      </c>
      <c r="BL209" s="18" t="s">
        <v>153</v>
      </c>
      <c r="BM209" s="222" t="s">
        <v>402</v>
      </c>
    </row>
    <row r="210" s="2" customFormat="1" ht="16.5" customHeight="1">
      <c r="A210" s="39"/>
      <c r="B210" s="40"/>
      <c r="C210" s="211" t="s">
        <v>403</v>
      </c>
      <c r="D210" s="211" t="s">
        <v>149</v>
      </c>
      <c r="E210" s="212" t="s">
        <v>404</v>
      </c>
      <c r="F210" s="213" t="s">
        <v>405</v>
      </c>
      <c r="G210" s="214" t="s">
        <v>406</v>
      </c>
      <c r="H210" s="215">
        <v>383.39999999999998</v>
      </c>
      <c r="I210" s="216"/>
      <c r="J210" s="217">
        <f>ROUND(I210*H210,2)</f>
        <v>0</v>
      </c>
      <c r="K210" s="213" t="s">
        <v>262</v>
      </c>
      <c r="L210" s="45"/>
      <c r="M210" s="218" t="s">
        <v>1</v>
      </c>
      <c r="N210" s="219" t="s">
        <v>38</v>
      </c>
      <c r="O210" s="92"/>
      <c r="P210" s="220">
        <f>O210*H210</f>
        <v>0</v>
      </c>
      <c r="Q210" s="220">
        <v>0.0035999999999999999</v>
      </c>
      <c r="R210" s="220">
        <f>Q210*H210</f>
        <v>1.3802399999999999</v>
      </c>
      <c r="S210" s="220">
        <v>0</v>
      </c>
      <c r="T210" s="22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2" t="s">
        <v>153</v>
      </c>
      <c r="AT210" s="222" t="s">
        <v>149</v>
      </c>
      <c r="AU210" s="222" t="s">
        <v>81</v>
      </c>
      <c r="AY210" s="18" t="s">
        <v>148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8" t="s">
        <v>81</v>
      </c>
      <c r="BK210" s="223">
        <f>ROUND(I210*H210,2)</f>
        <v>0</v>
      </c>
      <c r="BL210" s="18" t="s">
        <v>153</v>
      </c>
      <c r="BM210" s="222" t="s">
        <v>407</v>
      </c>
    </row>
    <row r="211" s="2" customFormat="1">
      <c r="A211" s="39"/>
      <c r="B211" s="40"/>
      <c r="C211" s="41"/>
      <c r="D211" s="258" t="s">
        <v>264</v>
      </c>
      <c r="E211" s="41"/>
      <c r="F211" s="259" t="s">
        <v>408</v>
      </c>
      <c r="G211" s="41"/>
      <c r="H211" s="41"/>
      <c r="I211" s="260"/>
      <c r="J211" s="41"/>
      <c r="K211" s="41"/>
      <c r="L211" s="45"/>
      <c r="M211" s="261"/>
      <c r="N211" s="262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264</v>
      </c>
      <c r="AU211" s="18" t="s">
        <v>81</v>
      </c>
    </row>
    <row r="212" s="11" customFormat="1" ht="25.92" customHeight="1">
      <c r="A212" s="11"/>
      <c r="B212" s="197"/>
      <c r="C212" s="198"/>
      <c r="D212" s="199" t="s">
        <v>72</v>
      </c>
      <c r="E212" s="200" t="s">
        <v>409</v>
      </c>
      <c r="F212" s="200" t="s">
        <v>410</v>
      </c>
      <c r="G212" s="198"/>
      <c r="H212" s="198"/>
      <c r="I212" s="201"/>
      <c r="J212" s="202">
        <f>BK212</f>
        <v>0</v>
      </c>
      <c r="K212" s="198"/>
      <c r="L212" s="203"/>
      <c r="M212" s="204"/>
      <c r="N212" s="205"/>
      <c r="O212" s="205"/>
      <c r="P212" s="206">
        <f>SUM(P213:P223)</f>
        <v>0</v>
      </c>
      <c r="Q212" s="205"/>
      <c r="R212" s="206">
        <f>SUM(R213:R223)</f>
        <v>0.72460999999999998</v>
      </c>
      <c r="S212" s="205"/>
      <c r="T212" s="207">
        <f>SUM(T213:T223)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08" t="s">
        <v>81</v>
      </c>
      <c r="AT212" s="209" t="s">
        <v>72</v>
      </c>
      <c r="AU212" s="209" t="s">
        <v>73</v>
      </c>
      <c r="AY212" s="208" t="s">
        <v>148</v>
      </c>
      <c r="BK212" s="210">
        <f>SUM(BK213:BK223)</f>
        <v>0</v>
      </c>
    </row>
    <row r="213" s="2" customFormat="1" ht="16.5" customHeight="1">
      <c r="A213" s="39"/>
      <c r="B213" s="40"/>
      <c r="C213" s="211" t="s">
        <v>227</v>
      </c>
      <c r="D213" s="211" t="s">
        <v>149</v>
      </c>
      <c r="E213" s="212" t="s">
        <v>411</v>
      </c>
      <c r="F213" s="213" t="s">
        <v>412</v>
      </c>
      <c r="G213" s="214" t="s">
        <v>159</v>
      </c>
      <c r="H213" s="215">
        <v>3</v>
      </c>
      <c r="I213" s="216"/>
      <c r="J213" s="217">
        <f>ROUND(I213*H213,2)</f>
        <v>0</v>
      </c>
      <c r="K213" s="213" t="s">
        <v>1</v>
      </c>
      <c r="L213" s="45"/>
      <c r="M213" s="218" t="s">
        <v>1</v>
      </c>
      <c r="N213" s="219" t="s">
        <v>38</v>
      </c>
      <c r="O213" s="92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2" t="s">
        <v>153</v>
      </c>
      <c r="AT213" s="222" t="s">
        <v>149</v>
      </c>
      <c r="AU213" s="222" t="s">
        <v>81</v>
      </c>
      <c r="AY213" s="18" t="s">
        <v>148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8" t="s">
        <v>81</v>
      </c>
      <c r="BK213" s="223">
        <f>ROUND(I213*H213,2)</f>
        <v>0</v>
      </c>
      <c r="BL213" s="18" t="s">
        <v>153</v>
      </c>
      <c r="BM213" s="222" t="s">
        <v>413</v>
      </c>
    </row>
    <row r="214" s="2" customFormat="1" ht="16.5" customHeight="1">
      <c r="A214" s="39"/>
      <c r="B214" s="40"/>
      <c r="C214" s="211" t="s">
        <v>414</v>
      </c>
      <c r="D214" s="211" t="s">
        <v>149</v>
      </c>
      <c r="E214" s="212" t="s">
        <v>415</v>
      </c>
      <c r="F214" s="213" t="s">
        <v>416</v>
      </c>
      <c r="G214" s="214" t="s">
        <v>159</v>
      </c>
      <c r="H214" s="215">
        <v>2</v>
      </c>
      <c r="I214" s="216"/>
      <c r="J214" s="217">
        <f>ROUND(I214*H214,2)</f>
        <v>0</v>
      </c>
      <c r="K214" s="213" t="s">
        <v>262</v>
      </c>
      <c r="L214" s="45"/>
      <c r="M214" s="218" t="s">
        <v>1</v>
      </c>
      <c r="N214" s="219" t="s">
        <v>38</v>
      </c>
      <c r="O214" s="92"/>
      <c r="P214" s="220">
        <f>O214*H214</f>
        <v>0</v>
      </c>
      <c r="Q214" s="220">
        <v>0.064509999999999998</v>
      </c>
      <c r="R214" s="220">
        <f>Q214*H214</f>
        <v>0.12902</v>
      </c>
      <c r="S214" s="220">
        <v>0</v>
      </c>
      <c r="T214" s="22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2" t="s">
        <v>153</v>
      </c>
      <c r="AT214" s="222" t="s">
        <v>149</v>
      </c>
      <c r="AU214" s="222" t="s">
        <v>81</v>
      </c>
      <c r="AY214" s="18" t="s">
        <v>148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8" t="s">
        <v>81</v>
      </c>
      <c r="BK214" s="223">
        <f>ROUND(I214*H214,2)</f>
        <v>0</v>
      </c>
      <c r="BL214" s="18" t="s">
        <v>153</v>
      </c>
      <c r="BM214" s="222" t="s">
        <v>417</v>
      </c>
    </row>
    <row r="215" s="2" customFormat="1">
      <c r="A215" s="39"/>
      <c r="B215" s="40"/>
      <c r="C215" s="41"/>
      <c r="D215" s="258" t="s">
        <v>264</v>
      </c>
      <c r="E215" s="41"/>
      <c r="F215" s="259" t="s">
        <v>418</v>
      </c>
      <c r="G215" s="41"/>
      <c r="H215" s="41"/>
      <c r="I215" s="260"/>
      <c r="J215" s="41"/>
      <c r="K215" s="41"/>
      <c r="L215" s="45"/>
      <c r="M215" s="261"/>
      <c r="N215" s="262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264</v>
      </c>
      <c r="AU215" s="18" t="s">
        <v>81</v>
      </c>
    </row>
    <row r="216" s="2" customFormat="1" ht="21.75" customHeight="1">
      <c r="A216" s="39"/>
      <c r="B216" s="40"/>
      <c r="C216" s="211" t="s">
        <v>230</v>
      </c>
      <c r="D216" s="211" t="s">
        <v>149</v>
      </c>
      <c r="E216" s="212" t="s">
        <v>419</v>
      </c>
      <c r="F216" s="213" t="s">
        <v>420</v>
      </c>
      <c r="G216" s="214" t="s">
        <v>159</v>
      </c>
      <c r="H216" s="215">
        <v>2</v>
      </c>
      <c r="I216" s="216"/>
      <c r="J216" s="217">
        <f>ROUND(I216*H216,2)</f>
        <v>0</v>
      </c>
      <c r="K216" s="213" t="s">
        <v>262</v>
      </c>
      <c r="L216" s="45"/>
      <c r="M216" s="218" t="s">
        <v>1</v>
      </c>
      <c r="N216" s="219" t="s">
        <v>38</v>
      </c>
      <c r="O216" s="92"/>
      <c r="P216" s="220">
        <f>O216*H216</f>
        <v>0</v>
      </c>
      <c r="Q216" s="220">
        <v>0.018180000000000002</v>
      </c>
      <c r="R216" s="220">
        <f>Q216*H216</f>
        <v>0.036360000000000003</v>
      </c>
      <c r="S216" s="220">
        <v>0</v>
      </c>
      <c r="T216" s="22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2" t="s">
        <v>153</v>
      </c>
      <c r="AT216" s="222" t="s">
        <v>149</v>
      </c>
      <c r="AU216" s="222" t="s">
        <v>81</v>
      </c>
      <c r="AY216" s="18" t="s">
        <v>148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8" t="s">
        <v>81</v>
      </c>
      <c r="BK216" s="223">
        <f>ROUND(I216*H216,2)</f>
        <v>0</v>
      </c>
      <c r="BL216" s="18" t="s">
        <v>153</v>
      </c>
      <c r="BM216" s="222" t="s">
        <v>421</v>
      </c>
    </row>
    <row r="217" s="2" customFormat="1">
      <c r="A217" s="39"/>
      <c r="B217" s="40"/>
      <c r="C217" s="41"/>
      <c r="D217" s="258" t="s">
        <v>264</v>
      </c>
      <c r="E217" s="41"/>
      <c r="F217" s="259" t="s">
        <v>422</v>
      </c>
      <c r="G217" s="41"/>
      <c r="H217" s="41"/>
      <c r="I217" s="260"/>
      <c r="J217" s="41"/>
      <c r="K217" s="41"/>
      <c r="L217" s="45"/>
      <c r="M217" s="261"/>
      <c r="N217" s="262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264</v>
      </c>
      <c r="AU217" s="18" t="s">
        <v>81</v>
      </c>
    </row>
    <row r="218" s="2" customFormat="1" ht="16.5" customHeight="1">
      <c r="A218" s="39"/>
      <c r="B218" s="40"/>
      <c r="C218" s="211" t="s">
        <v>423</v>
      </c>
      <c r="D218" s="211" t="s">
        <v>149</v>
      </c>
      <c r="E218" s="212" t="s">
        <v>424</v>
      </c>
      <c r="F218" s="213" t="s">
        <v>425</v>
      </c>
      <c r="G218" s="214" t="s">
        <v>159</v>
      </c>
      <c r="H218" s="215">
        <v>2</v>
      </c>
      <c r="I218" s="216"/>
      <c r="J218" s="217">
        <f>ROUND(I218*H218,2)</f>
        <v>0</v>
      </c>
      <c r="K218" s="213" t="s">
        <v>262</v>
      </c>
      <c r="L218" s="45"/>
      <c r="M218" s="218" t="s">
        <v>1</v>
      </c>
      <c r="N218" s="219" t="s">
        <v>38</v>
      </c>
      <c r="O218" s="92"/>
      <c r="P218" s="220">
        <f>O218*H218</f>
        <v>0</v>
      </c>
      <c r="Q218" s="220">
        <v>0.021440000000000001</v>
      </c>
      <c r="R218" s="220">
        <f>Q218*H218</f>
        <v>0.042880000000000001</v>
      </c>
      <c r="S218" s="220">
        <v>0</v>
      </c>
      <c r="T218" s="22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2" t="s">
        <v>153</v>
      </c>
      <c r="AT218" s="222" t="s">
        <v>149</v>
      </c>
      <c r="AU218" s="222" t="s">
        <v>81</v>
      </c>
      <c r="AY218" s="18" t="s">
        <v>148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8" t="s">
        <v>81</v>
      </c>
      <c r="BK218" s="223">
        <f>ROUND(I218*H218,2)</f>
        <v>0</v>
      </c>
      <c r="BL218" s="18" t="s">
        <v>153</v>
      </c>
      <c r="BM218" s="222" t="s">
        <v>426</v>
      </c>
    </row>
    <row r="219" s="2" customFormat="1">
      <c r="A219" s="39"/>
      <c r="B219" s="40"/>
      <c r="C219" s="41"/>
      <c r="D219" s="258" t="s">
        <v>264</v>
      </c>
      <c r="E219" s="41"/>
      <c r="F219" s="259" t="s">
        <v>427</v>
      </c>
      <c r="G219" s="41"/>
      <c r="H219" s="41"/>
      <c r="I219" s="260"/>
      <c r="J219" s="41"/>
      <c r="K219" s="41"/>
      <c r="L219" s="45"/>
      <c r="M219" s="261"/>
      <c r="N219" s="262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264</v>
      </c>
      <c r="AU219" s="18" t="s">
        <v>81</v>
      </c>
    </row>
    <row r="220" s="2" customFormat="1" ht="16.5" customHeight="1">
      <c r="A220" s="39"/>
      <c r="B220" s="40"/>
      <c r="C220" s="211" t="s">
        <v>428</v>
      </c>
      <c r="D220" s="211" t="s">
        <v>149</v>
      </c>
      <c r="E220" s="212" t="s">
        <v>429</v>
      </c>
      <c r="F220" s="213" t="s">
        <v>430</v>
      </c>
      <c r="G220" s="214" t="s">
        <v>406</v>
      </c>
      <c r="H220" s="215">
        <v>115</v>
      </c>
      <c r="I220" s="216"/>
      <c r="J220" s="217">
        <f>ROUND(I220*H220,2)</f>
        <v>0</v>
      </c>
      <c r="K220" s="213" t="s">
        <v>262</v>
      </c>
      <c r="L220" s="45"/>
      <c r="M220" s="218" t="s">
        <v>1</v>
      </c>
      <c r="N220" s="219" t="s">
        <v>38</v>
      </c>
      <c r="O220" s="92"/>
      <c r="P220" s="220">
        <f>O220*H220</f>
        <v>0</v>
      </c>
      <c r="Q220" s="220">
        <v>0.0044000000000000003</v>
      </c>
      <c r="R220" s="220">
        <f>Q220*H220</f>
        <v>0.50600000000000001</v>
      </c>
      <c r="S220" s="220">
        <v>0</v>
      </c>
      <c r="T220" s="22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2" t="s">
        <v>153</v>
      </c>
      <c r="AT220" s="222" t="s">
        <v>149</v>
      </c>
      <c r="AU220" s="222" t="s">
        <v>81</v>
      </c>
      <c r="AY220" s="18" t="s">
        <v>148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8" t="s">
        <v>81</v>
      </c>
      <c r="BK220" s="223">
        <f>ROUND(I220*H220,2)</f>
        <v>0</v>
      </c>
      <c r="BL220" s="18" t="s">
        <v>153</v>
      </c>
      <c r="BM220" s="222" t="s">
        <v>431</v>
      </c>
    </row>
    <row r="221" s="2" customFormat="1">
      <c r="A221" s="39"/>
      <c r="B221" s="40"/>
      <c r="C221" s="41"/>
      <c r="D221" s="258" t="s">
        <v>264</v>
      </c>
      <c r="E221" s="41"/>
      <c r="F221" s="259" t="s">
        <v>432</v>
      </c>
      <c r="G221" s="41"/>
      <c r="H221" s="41"/>
      <c r="I221" s="260"/>
      <c r="J221" s="41"/>
      <c r="K221" s="41"/>
      <c r="L221" s="45"/>
      <c r="M221" s="261"/>
      <c r="N221" s="262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264</v>
      </c>
      <c r="AU221" s="18" t="s">
        <v>81</v>
      </c>
    </row>
    <row r="222" s="2" customFormat="1" ht="16.5" customHeight="1">
      <c r="A222" s="39"/>
      <c r="B222" s="40"/>
      <c r="C222" s="211" t="s">
        <v>433</v>
      </c>
      <c r="D222" s="211" t="s">
        <v>149</v>
      </c>
      <c r="E222" s="212" t="s">
        <v>434</v>
      </c>
      <c r="F222" s="213" t="s">
        <v>435</v>
      </c>
      <c r="G222" s="214" t="s">
        <v>406</v>
      </c>
      <c r="H222" s="215">
        <v>115</v>
      </c>
      <c r="I222" s="216"/>
      <c r="J222" s="217">
        <f>ROUND(I222*H222,2)</f>
        <v>0</v>
      </c>
      <c r="K222" s="213" t="s">
        <v>262</v>
      </c>
      <c r="L222" s="45"/>
      <c r="M222" s="218" t="s">
        <v>1</v>
      </c>
      <c r="N222" s="219" t="s">
        <v>38</v>
      </c>
      <c r="O222" s="92"/>
      <c r="P222" s="220">
        <f>O222*H222</f>
        <v>0</v>
      </c>
      <c r="Q222" s="220">
        <v>9.0000000000000006E-05</v>
      </c>
      <c r="R222" s="220">
        <f>Q222*H222</f>
        <v>0.01035</v>
      </c>
      <c r="S222" s="220">
        <v>0</v>
      </c>
      <c r="T222" s="22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2" t="s">
        <v>153</v>
      </c>
      <c r="AT222" s="222" t="s">
        <v>149</v>
      </c>
      <c r="AU222" s="222" t="s">
        <v>81</v>
      </c>
      <c r="AY222" s="18" t="s">
        <v>148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8" t="s">
        <v>81</v>
      </c>
      <c r="BK222" s="223">
        <f>ROUND(I222*H222,2)</f>
        <v>0</v>
      </c>
      <c r="BL222" s="18" t="s">
        <v>153</v>
      </c>
      <c r="BM222" s="222" t="s">
        <v>436</v>
      </c>
    </row>
    <row r="223" s="2" customFormat="1">
      <c r="A223" s="39"/>
      <c r="B223" s="40"/>
      <c r="C223" s="41"/>
      <c r="D223" s="258" t="s">
        <v>264</v>
      </c>
      <c r="E223" s="41"/>
      <c r="F223" s="259" t="s">
        <v>437</v>
      </c>
      <c r="G223" s="41"/>
      <c r="H223" s="41"/>
      <c r="I223" s="260"/>
      <c r="J223" s="41"/>
      <c r="K223" s="41"/>
      <c r="L223" s="45"/>
      <c r="M223" s="261"/>
      <c r="N223" s="262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264</v>
      </c>
      <c r="AU223" s="18" t="s">
        <v>81</v>
      </c>
    </row>
    <row r="224" s="11" customFormat="1" ht="25.92" customHeight="1">
      <c r="A224" s="11"/>
      <c r="B224" s="197"/>
      <c r="C224" s="198"/>
      <c r="D224" s="199" t="s">
        <v>72</v>
      </c>
      <c r="E224" s="200" t="s">
        <v>438</v>
      </c>
      <c r="F224" s="200" t="s">
        <v>439</v>
      </c>
      <c r="G224" s="198"/>
      <c r="H224" s="198"/>
      <c r="I224" s="201"/>
      <c r="J224" s="202">
        <f>BK224</f>
        <v>0</v>
      </c>
      <c r="K224" s="198"/>
      <c r="L224" s="203"/>
      <c r="M224" s="204"/>
      <c r="N224" s="205"/>
      <c r="O224" s="205"/>
      <c r="P224" s="206">
        <f>SUM(P225:P284)</f>
        <v>0</v>
      </c>
      <c r="Q224" s="205"/>
      <c r="R224" s="206">
        <f>SUM(R225:R284)</f>
        <v>497.53025529999991</v>
      </c>
      <c r="S224" s="205"/>
      <c r="T224" s="207">
        <f>SUM(T225:T284)</f>
        <v>0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208" t="s">
        <v>81</v>
      </c>
      <c r="AT224" s="209" t="s">
        <v>72</v>
      </c>
      <c r="AU224" s="209" t="s">
        <v>73</v>
      </c>
      <c r="AY224" s="208" t="s">
        <v>148</v>
      </c>
      <c r="BK224" s="210">
        <f>SUM(BK225:BK284)</f>
        <v>0</v>
      </c>
    </row>
    <row r="225" s="2" customFormat="1" ht="16.5" customHeight="1">
      <c r="A225" s="39"/>
      <c r="B225" s="40"/>
      <c r="C225" s="211" t="s">
        <v>440</v>
      </c>
      <c r="D225" s="211" t="s">
        <v>149</v>
      </c>
      <c r="E225" s="212" t="s">
        <v>441</v>
      </c>
      <c r="F225" s="213" t="s">
        <v>442</v>
      </c>
      <c r="G225" s="214" t="s">
        <v>406</v>
      </c>
      <c r="H225" s="215">
        <v>383.39999999999998</v>
      </c>
      <c r="I225" s="216"/>
      <c r="J225" s="217">
        <f>ROUND(I225*H225,2)</f>
        <v>0</v>
      </c>
      <c r="K225" s="213" t="s">
        <v>262</v>
      </c>
      <c r="L225" s="45"/>
      <c r="M225" s="218" t="s">
        <v>1</v>
      </c>
      <c r="N225" s="219" t="s">
        <v>38</v>
      </c>
      <c r="O225" s="92"/>
      <c r="P225" s="220">
        <f>O225*H225</f>
        <v>0</v>
      </c>
      <c r="Q225" s="220">
        <v>0</v>
      </c>
      <c r="R225" s="220">
        <f>Q225*H225</f>
        <v>0</v>
      </c>
      <c r="S225" s="220">
        <v>0</v>
      </c>
      <c r="T225" s="22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2" t="s">
        <v>153</v>
      </c>
      <c r="AT225" s="222" t="s">
        <v>149</v>
      </c>
      <c r="AU225" s="222" t="s">
        <v>81</v>
      </c>
      <c r="AY225" s="18" t="s">
        <v>148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8" t="s">
        <v>81</v>
      </c>
      <c r="BK225" s="223">
        <f>ROUND(I225*H225,2)</f>
        <v>0</v>
      </c>
      <c r="BL225" s="18" t="s">
        <v>153</v>
      </c>
      <c r="BM225" s="222" t="s">
        <v>443</v>
      </c>
    </row>
    <row r="226" s="2" customFormat="1">
      <c r="A226" s="39"/>
      <c r="B226" s="40"/>
      <c r="C226" s="41"/>
      <c r="D226" s="258" t="s">
        <v>264</v>
      </c>
      <c r="E226" s="41"/>
      <c r="F226" s="259" t="s">
        <v>444</v>
      </c>
      <c r="G226" s="41"/>
      <c r="H226" s="41"/>
      <c r="I226" s="260"/>
      <c r="J226" s="41"/>
      <c r="K226" s="41"/>
      <c r="L226" s="45"/>
      <c r="M226" s="261"/>
      <c r="N226" s="262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264</v>
      </c>
      <c r="AU226" s="18" t="s">
        <v>81</v>
      </c>
    </row>
    <row r="227" s="2" customFormat="1" ht="16.5" customHeight="1">
      <c r="A227" s="39"/>
      <c r="B227" s="40"/>
      <c r="C227" s="211" t="s">
        <v>445</v>
      </c>
      <c r="D227" s="211" t="s">
        <v>149</v>
      </c>
      <c r="E227" s="212" t="s">
        <v>446</v>
      </c>
      <c r="F227" s="213" t="s">
        <v>447</v>
      </c>
      <c r="G227" s="214" t="s">
        <v>406</v>
      </c>
      <c r="H227" s="215">
        <v>332</v>
      </c>
      <c r="I227" s="216"/>
      <c r="J227" s="217">
        <f>ROUND(I227*H227,2)</f>
        <v>0</v>
      </c>
      <c r="K227" s="213" t="s">
        <v>262</v>
      </c>
      <c r="L227" s="45"/>
      <c r="M227" s="218" t="s">
        <v>1</v>
      </c>
      <c r="N227" s="219" t="s">
        <v>38</v>
      </c>
      <c r="O227" s="92"/>
      <c r="P227" s="220">
        <f>O227*H227</f>
        <v>0</v>
      </c>
      <c r="Q227" s="220">
        <v>0.089779999999999999</v>
      </c>
      <c r="R227" s="220">
        <f>Q227*H227</f>
        <v>29.80696</v>
      </c>
      <c r="S227" s="220">
        <v>0</v>
      </c>
      <c r="T227" s="22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2" t="s">
        <v>153</v>
      </c>
      <c r="AT227" s="222" t="s">
        <v>149</v>
      </c>
      <c r="AU227" s="222" t="s">
        <v>81</v>
      </c>
      <c r="AY227" s="18" t="s">
        <v>148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8" t="s">
        <v>81</v>
      </c>
      <c r="BK227" s="223">
        <f>ROUND(I227*H227,2)</f>
        <v>0</v>
      </c>
      <c r="BL227" s="18" t="s">
        <v>153</v>
      </c>
      <c r="BM227" s="222" t="s">
        <v>448</v>
      </c>
    </row>
    <row r="228" s="2" customFormat="1">
      <c r="A228" s="39"/>
      <c r="B228" s="40"/>
      <c r="C228" s="41"/>
      <c r="D228" s="258" t="s">
        <v>264</v>
      </c>
      <c r="E228" s="41"/>
      <c r="F228" s="259" t="s">
        <v>449</v>
      </c>
      <c r="G228" s="41"/>
      <c r="H228" s="41"/>
      <c r="I228" s="260"/>
      <c r="J228" s="41"/>
      <c r="K228" s="41"/>
      <c r="L228" s="45"/>
      <c r="M228" s="261"/>
      <c r="N228" s="262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264</v>
      </c>
      <c r="AU228" s="18" t="s">
        <v>81</v>
      </c>
    </row>
    <row r="229" s="12" customFormat="1">
      <c r="A229" s="12"/>
      <c r="B229" s="224"/>
      <c r="C229" s="225"/>
      <c r="D229" s="226" t="s">
        <v>168</v>
      </c>
      <c r="E229" s="227" t="s">
        <v>1</v>
      </c>
      <c r="F229" s="228" t="s">
        <v>450</v>
      </c>
      <c r="G229" s="225"/>
      <c r="H229" s="229">
        <v>332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5" t="s">
        <v>168</v>
      </c>
      <c r="AU229" s="235" t="s">
        <v>81</v>
      </c>
      <c r="AV229" s="12" t="s">
        <v>83</v>
      </c>
      <c r="AW229" s="12" t="s">
        <v>30</v>
      </c>
      <c r="AX229" s="12" t="s">
        <v>73</v>
      </c>
      <c r="AY229" s="235" t="s">
        <v>148</v>
      </c>
    </row>
    <row r="230" s="13" customFormat="1">
      <c r="A230" s="13"/>
      <c r="B230" s="236"/>
      <c r="C230" s="237"/>
      <c r="D230" s="226" t="s">
        <v>168</v>
      </c>
      <c r="E230" s="238" t="s">
        <v>1</v>
      </c>
      <c r="F230" s="239" t="s">
        <v>170</v>
      </c>
      <c r="G230" s="237"/>
      <c r="H230" s="240">
        <v>332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168</v>
      </c>
      <c r="AU230" s="246" t="s">
        <v>81</v>
      </c>
      <c r="AV230" s="13" t="s">
        <v>153</v>
      </c>
      <c r="AW230" s="13" t="s">
        <v>30</v>
      </c>
      <c r="AX230" s="13" t="s">
        <v>81</v>
      </c>
      <c r="AY230" s="246" t="s">
        <v>148</v>
      </c>
    </row>
    <row r="231" s="2" customFormat="1" ht="16.5" customHeight="1">
      <c r="A231" s="39"/>
      <c r="B231" s="40"/>
      <c r="C231" s="273" t="s">
        <v>451</v>
      </c>
      <c r="D231" s="273" t="s">
        <v>315</v>
      </c>
      <c r="E231" s="274" t="s">
        <v>452</v>
      </c>
      <c r="F231" s="275" t="s">
        <v>453</v>
      </c>
      <c r="G231" s="276" t="s">
        <v>210</v>
      </c>
      <c r="H231" s="277">
        <v>10.458</v>
      </c>
      <c r="I231" s="278"/>
      <c r="J231" s="279">
        <f>ROUND(I231*H231,2)</f>
        <v>0</v>
      </c>
      <c r="K231" s="275" t="s">
        <v>1</v>
      </c>
      <c r="L231" s="280"/>
      <c r="M231" s="281" t="s">
        <v>1</v>
      </c>
      <c r="N231" s="282" t="s">
        <v>38</v>
      </c>
      <c r="O231" s="92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2" t="s">
        <v>163</v>
      </c>
      <c r="AT231" s="222" t="s">
        <v>315</v>
      </c>
      <c r="AU231" s="222" t="s">
        <v>81</v>
      </c>
      <c r="AY231" s="18" t="s">
        <v>148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8" t="s">
        <v>81</v>
      </c>
      <c r="BK231" s="223">
        <f>ROUND(I231*H231,2)</f>
        <v>0</v>
      </c>
      <c r="BL231" s="18" t="s">
        <v>153</v>
      </c>
      <c r="BM231" s="222" t="s">
        <v>454</v>
      </c>
    </row>
    <row r="232" s="12" customFormat="1">
      <c r="A232" s="12"/>
      <c r="B232" s="224"/>
      <c r="C232" s="225"/>
      <c r="D232" s="226" t="s">
        <v>168</v>
      </c>
      <c r="E232" s="227" t="s">
        <v>1</v>
      </c>
      <c r="F232" s="228" t="s">
        <v>455</v>
      </c>
      <c r="G232" s="225"/>
      <c r="H232" s="229">
        <v>10.458</v>
      </c>
      <c r="I232" s="230"/>
      <c r="J232" s="225"/>
      <c r="K232" s="225"/>
      <c r="L232" s="231"/>
      <c r="M232" s="232"/>
      <c r="N232" s="233"/>
      <c r="O232" s="233"/>
      <c r="P232" s="233"/>
      <c r="Q232" s="233"/>
      <c r="R232" s="233"/>
      <c r="S232" s="233"/>
      <c r="T232" s="234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5" t="s">
        <v>168</v>
      </c>
      <c r="AU232" s="235" t="s">
        <v>81</v>
      </c>
      <c r="AV232" s="12" t="s">
        <v>83</v>
      </c>
      <c r="AW232" s="12" t="s">
        <v>30</v>
      </c>
      <c r="AX232" s="12" t="s">
        <v>73</v>
      </c>
      <c r="AY232" s="235" t="s">
        <v>148</v>
      </c>
    </row>
    <row r="233" s="13" customFormat="1">
      <c r="A233" s="13"/>
      <c r="B233" s="236"/>
      <c r="C233" s="237"/>
      <c r="D233" s="226" t="s">
        <v>168</v>
      </c>
      <c r="E233" s="238" t="s">
        <v>1</v>
      </c>
      <c r="F233" s="239" t="s">
        <v>170</v>
      </c>
      <c r="G233" s="237"/>
      <c r="H233" s="240">
        <v>10.458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168</v>
      </c>
      <c r="AU233" s="246" t="s">
        <v>81</v>
      </c>
      <c r="AV233" s="13" t="s">
        <v>153</v>
      </c>
      <c r="AW233" s="13" t="s">
        <v>30</v>
      </c>
      <c r="AX233" s="13" t="s">
        <v>81</v>
      </c>
      <c r="AY233" s="246" t="s">
        <v>148</v>
      </c>
    </row>
    <row r="234" s="2" customFormat="1" ht="16.5" customHeight="1">
      <c r="A234" s="39"/>
      <c r="B234" s="40"/>
      <c r="C234" s="211" t="s">
        <v>456</v>
      </c>
      <c r="D234" s="211" t="s">
        <v>149</v>
      </c>
      <c r="E234" s="212" t="s">
        <v>457</v>
      </c>
      <c r="F234" s="213" t="s">
        <v>458</v>
      </c>
      <c r="G234" s="214" t="s">
        <v>406</v>
      </c>
      <c r="H234" s="215">
        <v>273</v>
      </c>
      <c r="I234" s="216"/>
      <c r="J234" s="217">
        <f>ROUND(I234*H234,2)</f>
        <v>0</v>
      </c>
      <c r="K234" s="213" t="s">
        <v>262</v>
      </c>
      <c r="L234" s="45"/>
      <c r="M234" s="218" t="s">
        <v>1</v>
      </c>
      <c r="N234" s="219" t="s">
        <v>38</v>
      </c>
      <c r="O234" s="92"/>
      <c r="P234" s="220">
        <f>O234*H234</f>
        <v>0</v>
      </c>
      <c r="Q234" s="220">
        <v>0.15540000000000001</v>
      </c>
      <c r="R234" s="220">
        <f>Q234*H234</f>
        <v>42.424200000000006</v>
      </c>
      <c r="S234" s="220">
        <v>0</v>
      </c>
      <c r="T234" s="22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2" t="s">
        <v>153</v>
      </c>
      <c r="AT234" s="222" t="s">
        <v>149</v>
      </c>
      <c r="AU234" s="222" t="s">
        <v>81</v>
      </c>
      <c r="AY234" s="18" t="s">
        <v>148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8" t="s">
        <v>81</v>
      </c>
      <c r="BK234" s="223">
        <f>ROUND(I234*H234,2)</f>
        <v>0</v>
      </c>
      <c r="BL234" s="18" t="s">
        <v>153</v>
      </c>
      <c r="BM234" s="222" t="s">
        <v>459</v>
      </c>
    </row>
    <row r="235" s="2" customFormat="1">
      <c r="A235" s="39"/>
      <c r="B235" s="40"/>
      <c r="C235" s="41"/>
      <c r="D235" s="258" t="s">
        <v>264</v>
      </c>
      <c r="E235" s="41"/>
      <c r="F235" s="259" t="s">
        <v>460</v>
      </c>
      <c r="G235" s="41"/>
      <c r="H235" s="41"/>
      <c r="I235" s="260"/>
      <c r="J235" s="41"/>
      <c r="K235" s="41"/>
      <c r="L235" s="45"/>
      <c r="M235" s="261"/>
      <c r="N235" s="262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264</v>
      </c>
      <c r="AU235" s="18" t="s">
        <v>81</v>
      </c>
    </row>
    <row r="236" s="12" customFormat="1">
      <c r="A236" s="12"/>
      <c r="B236" s="224"/>
      <c r="C236" s="225"/>
      <c r="D236" s="226" t="s">
        <v>168</v>
      </c>
      <c r="E236" s="227" t="s">
        <v>1</v>
      </c>
      <c r="F236" s="228" t="s">
        <v>461</v>
      </c>
      <c r="G236" s="225"/>
      <c r="H236" s="229">
        <v>273</v>
      </c>
      <c r="I236" s="230"/>
      <c r="J236" s="225"/>
      <c r="K236" s="225"/>
      <c r="L236" s="231"/>
      <c r="M236" s="232"/>
      <c r="N236" s="233"/>
      <c r="O236" s="233"/>
      <c r="P236" s="233"/>
      <c r="Q236" s="233"/>
      <c r="R236" s="233"/>
      <c r="S236" s="233"/>
      <c r="T236" s="234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5" t="s">
        <v>168</v>
      </c>
      <c r="AU236" s="235" t="s">
        <v>81</v>
      </c>
      <c r="AV236" s="12" t="s">
        <v>83</v>
      </c>
      <c r="AW236" s="12" t="s">
        <v>30</v>
      </c>
      <c r="AX236" s="12" t="s">
        <v>73</v>
      </c>
      <c r="AY236" s="235" t="s">
        <v>148</v>
      </c>
    </row>
    <row r="237" s="13" customFormat="1">
      <c r="A237" s="13"/>
      <c r="B237" s="236"/>
      <c r="C237" s="237"/>
      <c r="D237" s="226" t="s">
        <v>168</v>
      </c>
      <c r="E237" s="238" t="s">
        <v>1</v>
      </c>
      <c r="F237" s="239" t="s">
        <v>170</v>
      </c>
      <c r="G237" s="237"/>
      <c r="H237" s="240">
        <v>273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168</v>
      </c>
      <c r="AU237" s="246" t="s">
        <v>81</v>
      </c>
      <c r="AV237" s="13" t="s">
        <v>153</v>
      </c>
      <c r="AW237" s="13" t="s">
        <v>30</v>
      </c>
      <c r="AX237" s="13" t="s">
        <v>81</v>
      </c>
      <c r="AY237" s="246" t="s">
        <v>148</v>
      </c>
    </row>
    <row r="238" s="2" customFormat="1" ht="16.5" customHeight="1">
      <c r="A238" s="39"/>
      <c r="B238" s="40"/>
      <c r="C238" s="273" t="s">
        <v>462</v>
      </c>
      <c r="D238" s="273" t="s">
        <v>315</v>
      </c>
      <c r="E238" s="274" t="s">
        <v>463</v>
      </c>
      <c r="F238" s="275" t="s">
        <v>464</v>
      </c>
      <c r="G238" s="276" t="s">
        <v>406</v>
      </c>
      <c r="H238" s="277">
        <v>5</v>
      </c>
      <c r="I238" s="278"/>
      <c r="J238" s="279">
        <f>ROUND(I238*H238,2)</f>
        <v>0</v>
      </c>
      <c r="K238" s="275" t="s">
        <v>262</v>
      </c>
      <c r="L238" s="280"/>
      <c r="M238" s="281" t="s">
        <v>1</v>
      </c>
      <c r="N238" s="282" t="s">
        <v>38</v>
      </c>
      <c r="O238" s="92"/>
      <c r="P238" s="220">
        <f>O238*H238</f>
        <v>0</v>
      </c>
      <c r="Q238" s="220">
        <v>0.065670000000000006</v>
      </c>
      <c r="R238" s="220">
        <f>Q238*H238</f>
        <v>0.32835000000000003</v>
      </c>
      <c r="S238" s="220">
        <v>0</v>
      </c>
      <c r="T238" s="22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2" t="s">
        <v>163</v>
      </c>
      <c r="AT238" s="222" t="s">
        <v>315</v>
      </c>
      <c r="AU238" s="222" t="s">
        <v>81</v>
      </c>
      <c r="AY238" s="18" t="s">
        <v>148</v>
      </c>
      <c r="BE238" s="223">
        <f>IF(N238="základní",J238,0)</f>
        <v>0</v>
      </c>
      <c r="BF238" s="223">
        <f>IF(N238="snížená",J238,0)</f>
        <v>0</v>
      </c>
      <c r="BG238" s="223">
        <f>IF(N238="zákl. přenesená",J238,0)</f>
        <v>0</v>
      </c>
      <c r="BH238" s="223">
        <f>IF(N238="sníž. přenesená",J238,0)</f>
        <v>0</v>
      </c>
      <c r="BI238" s="223">
        <f>IF(N238="nulová",J238,0)</f>
        <v>0</v>
      </c>
      <c r="BJ238" s="18" t="s">
        <v>81</v>
      </c>
      <c r="BK238" s="223">
        <f>ROUND(I238*H238,2)</f>
        <v>0</v>
      </c>
      <c r="BL238" s="18" t="s">
        <v>153</v>
      </c>
      <c r="BM238" s="222" t="s">
        <v>465</v>
      </c>
    </row>
    <row r="239" s="12" customFormat="1">
      <c r="A239" s="12"/>
      <c r="B239" s="224"/>
      <c r="C239" s="225"/>
      <c r="D239" s="226" t="s">
        <v>168</v>
      </c>
      <c r="E239" s="227" t="s">
        <v>1</v>
      </c>
      <c r="F239" s="228" t="s">
        <v>466</v>
      </c>
      <c r="G239" s="225"/>
      <c r="H239" s="229">
        <v>4.2000000000000002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5" t="s">
        <v>168</v>
      </c>
      <c r="AU239" s="235" t="s">
        <v>81</v>
      </c>
      <c r="AV239" s="12" t="s">
        <v>83</v>
      </c>
      <c r="AW239" s="12" t="s">
        <v>30</v>
      </c>
      <c r="AX239" s="12" t="s">
        <v>73</v>
      </c>
      <c r="AY239" s="235" t="s">
        <v>148</v>
      </c>
    </row>
    <row r="240" s="12" customFormat="1">
      <c r="A240" s="12"/>
      <c r="B240" s="224"/>
      <c r="C240" s="225"/>
      <c r="D240" s="226" t="s">
        <v>168</v>
      </c>
      <c r="E240" s="227" t="s">
        <v>1</v>
      </c>
      <c r="F240" s="228" t="s">
        <v>467</v>
      </c>
      <c r="G240" s="225"/>
      <c r="H240" s="229">
        <v>0.80000000000000004</v>
      </c>
      <c r="I240" s="230"/>
      <c r="J240" s="225"/>
      <c r="K240" s="225"/>
      <c r="L240" s="231"/>
      <c r="M240" s="232"/>
      <c r="N240" s="233"/>
      <c r="O240" s="233"/>
      <c r="P240" s="233"/>
      <c r="Q240" s="233"/>
      <c r="R240" s="233"/>
      <c r="S240" s="233"/>
      <c r="T240" s="234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35" t="s">
        <v>168</v>
      </c>
      <c r="AU240" s="235" t="s">
        <v>81</v>
      </c>
      <c r="AV240" s="12" t="s">
        <v>83</v>
      </c>
      <c r="AW240" s="12" t="s">
        <v>30</v>
      </c>
      <c r="AX240" s="12" t="s">
        <v>73</v>
      </c>
      <c r="AY240" s="235" t="s">
        <v>148</v>
      </c>
    </row>
    <row r="241" s="13" customFormat="1">
      <c r="A241" s="13"/>
      <c r="B241" s="236"/>
      <c r="C241" s="237"/>
      <c r="D241" s="226" t="s">
        <v>168</v>
      </c>
      <c r="E241" s="238" t="s">
        <v>1</v>
      </c>
      <c r="F241" s="239" t="s">
        <v>170</v>
      </c>
      <c r="G241" s="237"/>
      <c r="H241" s="240">
        <v>5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168</v>
      </c>
      <c r="AU241" s="246" t="s">
        <v>81</v>
      </c>
      <c r="AV241" s="13" t="s">
        <v>153</v>
      </c>
      <c r="AW241" s="13" t="s">
        <v>30</v>
      </c>
      <c r="AX241" s="13" t="s">
        <v>81</v>
      </c>
      <c r="AY241" s="246" t="s">
        <v>148</v>
      </c>
    </row>
    <row r="242" s="2" customFormat="1" ht="16.5" customHeight="1">
      <c r="A242" s="39"/>
      <c r="B242" s="40"/>
      <c r="C242" s="273" t="s">
        <v>468</v>
      </c>
      <c r="D242" s="273" t="s">
        <v>315</v>
      </c>
      <c r="E242" s="274" t="s">
        <v>469</v>
      </c>
      <c r="F242" s="275" t="s">
        <v>470</v>
      </c>
      <c r="G242" s="276" t="s">
        <v>406</v>
      </c>
      <c r="H242" s="277">
        <v>283</v>
      </c>
      <c r="I242" s="278"/>
      <c r="J242" s="279">
        <f>ROUND(I242*H242,2)</f>
        <v>0</v>
      </c>
      <c r="K242" s="275" t="s">
        <v>262</v>
      </c>
      <c r="L242" s="280"/>
      <c r="M242" s="281" t="s">
        <v>1</v>
      </c>
      <c r="N242" s="282" t="s">
        <v>38</v>
      </c>
      <c r="O242" s="92"/>
      <c r="P242" s="220">
        <f>O242*H242</f>
        <v>0</v>
      </c>
      <c r="Q242" s="220">
        <v>0.080000000000000002</v>
      </c>
      <c r="R242" s="220">
        <f>Q242*H242</f>
        <v>22.640000000000001</v>
      </c>
      <c r="S242" s="220">
        <v>0</v>
      </c>
      <c r="T242" s="22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2" t="s">
        <v>163</v>
      </c>
      <c r="AT242" s="222" t="s">
        <v>315</v>
      </c>
      <c r="AU242" s="222" t="s">
        <v>81</v>
      </c>
      <c r="AY242" s="18" t="s">
        <v>148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8" t="s">
        <v>81</v>
      </c>
      <c r="BK242" s="223">
        <f>ROUND(I242*H242,2)</f>
        <v>0</v>
      </c>
      <c r="BL242" s="18" t="s">
        <v>153</v>
      </c>
      <c r="BM242" s="222" t="s">
        <v>471</v>
      </c>
    </row>
    <row r="243" s="12" customFormat="1">
      <c r="A243" s="12"/>
      <c r="B243" s="224"/>
      <c r="C243" s="225"/>
      <c r="D243" s="226" t="s">
        <v>168</v>
      </c>
      <c r="E243" s="227" t="s">
        <v>1</v>
      </c>
      <c r="F243" s="228" t="s">
        <v>472</v>
      </c>
      <c r="G243" s="225"/>
      <c r="H243" s="229">
        <v>282.44999999999999</v>
      </c>
      <c r="I243" s="230"/>
      <c r="J243" s="225"/>
      <c r="K243" s="225"/>
      <c r="L243" s="231"/>
      <c r="M243" s="232"/>
      <c r="N243" s="233"/>
      <c r="O243" s="233"/>
      <c r="P243" s="233"/>
      <c r="Q243" s="233"/>
      <c r="R243" s="233"/>
      <c r="S243" s="233"/>
      <c r="T243" s="234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5" t="s">
        <v>168</v>
      </c>
      <c r="AU243" s="235" t="s">
        <v>81</v>
      </c>
      <c r="AV243" s="12" t="s">
        <v>83</v>
      </c>
      <c r="AW243" s="12" t="s">
        <v>30</v>
      </c>
      <c r="AX243" s="12" t="s">
        <v>73</v>
      </c>
      <c r="AY243" s="235" t="s">
        <v>148</v>
      </c>
    </row>
    <row r="244" s="12" customFormat="1">
      <c r="A244" s="12"/>
      <c r="B244" s="224"/>
      <c r="C244" s="225"/>
      <c r="D244" s="226" t="s">
        <v>168</v>
      </c>
      <c r="E244" s="227" t="s">
        <v>1</v>
      </c>
      <c r="F244" s="228" t="s">
        <v>473</v>
      </c>
      <c r="G244" s="225"/>
      <c r="H244" s="229">
        <v>0.55000000000000004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5" t="s">
        <v>168</v>
      </c>
      <c r="AU244" s="235" t="s">
        <v>81</v>
      </c>
      <c r="AV244" s="12" t="s">
        <v>83</v>
      </c>
      <c r="AW244" s="12" t="s">
        <v>30</v>
      </c>
      <c r="AX244" s="12" t="s">
        <v>73</v>
      </c>
      <c r="AY244" s="235" t="s">
        <v>148</v>
      </c>
    </row>
    <row r="245" s="13" customFormat="1">
      <c r="A245" s="13"/>
      <c r="B245" s="236"/>
      <c r="C245" s="237"/>
      <c r="D245" s="226" t="s">
        <v>168</v>
      </c>
      <c r="E245" s="238" t="s">
        <v>1</v>
      </c>
      <c r="F245" s="239" t="s">
        <v>170</v>
      </c>
      <c r="G245" s="237"/>
      <c r="H245" s="240">
        <v>283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168</v>
      </c>
      <c r="AU245" s="246" t="s">
        <v>81</v>
      </c>
      <c r="AV245" s="13" t="s">
        <v>153</v>
      </c>
      <c r="AW245" s="13" t="s">
        <v>30</v>
      </c>
      <c r="AX245" s="13" t="s">
        <v>81</v>
      </c>
      <c r="AY245" s="246" t="s">
        <v>148</v>
      </c>
    </row>
    <row r="246" s="2" customFormat="1" ht="16.5" customHeight="1">
      <c r="A246" s="39"/>
      <c r="B246" s="40"/>
      <c r="C246" s="211" t="s">
        <v>474</v>
      </c>
      <c r="D246" s="211" t="s">
        <v>149</v>
      </c>
      <c r="E246" s="212" t="s">
        <v>475</v>
      </c>
      <c r="F246" s="213" t="s">
        <v>476</v>
      </c>
      <c r="G246" s="214" t="s">
        <v>406</v>
      </c>
      <c r="H246" s="215">
        <v>59</v>
      </c>
      <c r="I246" s="216"/>
      <c r="J246" s="217">
        <f>ROUND(I246*H246,2)</f>
        <v>0</v>
      </c>
      <c r="K246" s="213" t="s">
        <v>262</v>
      </c>
      <c r="L246" s="45"/>
      <c r="M246" s="218" t="s">
        <v>1</v>
      </c>
      <c r="N246" s="219" t="s">
        <v>38</v>
      </c>
      <c r="O246" s="92"/>
      <c r="P246" s="220">
        <f>O246*H246</f>
        <v>0</v>
      </c>
      <c r="Q246" s="220">
        <v>0.20219000000000001</v>
      </c>
      <c r="R246" s="220">
        <f>Q246*H246</f>
        <v>11.929210000000001</v>
      </c>
      <c r="S246" s="220">
        <v>0</v>
      </c>
      <c r="T246" s="22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2" t="s">
        <v>153</v>
      </c>
      <c r="AT246" s="222" t="s">
        <v>149</v>
      </c>
      <c r="AU246" s="222" t="s">
        <v>81</v>
      </c>
      <c r="AY246" s="18" t="s">
        <v>148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8" t="s">
        <v>81</v>
      </c>
      <c r="BK246" s="223">
        <f>ROUND(I246*H246,2)</f>
        <v>0</v>
      </c>
      <c r="BL246" s="18" t="s">
        <v>153</v>
      </c>
      <c r="BM246" s="222" t="s">
        <v>477</v>
      </c>
    </row>
    <row r="247" s="2" customFormat="1">
      <c r="A247" s="39"/>
      <c r="B247" s="40"/>
      <c r="C247" s="41"/>
      <c r="D247" s="258" t="s">
        <v>264</v>
      </c>
      <c r="E247" s="41"/>
      <c r="F247" s="259" t="s">
        <v>478</v>
      </c>
      <c r="G247" s="41"/>
      <c r="H247" s="41"/>
      <c r="I247" s="260"/>
      <c r="J247" s="41"/>
      <c r="K247" s="41"/>
      <c r="L247" s="45"/>
      <c r="M247" s="261"/>
      <c r="N247" s="262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264</v>
      </c>
      <c r="AU247" s="18" t="s">
        <v>81</v>
      </c>
    </row>
    <row r="248" s="12" customFormat="1">
      <c r="A248" s="12"/>
      <c r="B248" s="224"/>
      <c r="C248" s="225"/>
      <c r="D248" s="226" t="s">
        <v>168</v>
      </c>
      <c r="E248" s="227" t="s">
        <v>1</v>
      </c>
      <c r="F248" s="228" t="s">
        <v>479</v>
      </c>
      <c r="G248" s="225"/>
      <c r="H248" s="229">
        <v>59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5" t="s">
        <v>168</v>
      </c>
      <c r="AU248" s="235" t="s">
        <v>81</v>
      </c>
      <c r="AV248" s="12" t="s">
        <v>83</v>
      </c>
      <c r="AW248" s="12" t="s">
        <v>30</v>
      </c>
      <c r="AX248" s="12" t="s">
        <v>73</v>
      </c>
      <c r="AY248" s="235" t="s">
        <v>148</v>
      </c>
    </row>
    <row r="249" s="13" customFormat="1">
      <c r="A249" s="13"/>
      <c r="B249" s="236"/>
      <c r="C249" s="237"/>
      <c r="D249" s="226" t="s">
        <v>168</v>
      </c>
      <c r="E249" s="238" t="s">
        <v>1</v>
      </c>
      <c r="F249" s="239" t="s">
        <v>170</v>
      </c>
      <c r="G249" s="237"/>
      <c r="H249" s="240">
        <v>59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168</v>
      </c>
      <c r="AU249" s="246" t="s">
        <v>81</v>
      </c>
      <c r="AV249" s="13" t="s">
        <v>153</v>
      </c>
      <c r="AW249" s="13" t="s">
        <v>30</v>
      </c>
      <c r="AX249" s="13" t="s">
        <v>81</v>
      </c>
      <c r="AY249" s="246" t="s">
        <v>148</v>
      </c>
    </row>
    <row r="250" s="2" customFormat="1" ht="16.5" customHeight="1">
      <c r="A250" s="39"/>
      <c r="B250" s="40"/>
      <c r="C250" s="273" t="s">
        <v>480</v>
      </c>
      <c r="D250" s="273" t="s">
        <v>315</v>
      </c>
      <c r="E250" s="274" t="s">
        <v>481</v>
      </c>
      <c r="F250" s="275" t="s">
        <v>482</v>
      </c>
      <c r="G250" s="276" t="s">
        <v>406</v>
      </c>
      <c r="H250" s="277">
        <v>62</v>
      </c>
      <c r="I250" s="278"/>
      <c r="J250" s="279">
        <f>ROUND(I250*H250,2)</f>
        <v>0</v>
      </c>
      <c r="K250" s="275" t="s">
        <v>262</v>
      </c>
      <c r="L250" s="280"/>
      <c r="M250" s="281" t="s">
        <v>1</v>
      </c>
      <c r="N250" s="282" t="s">
        <v>38</v>
      </c>
      <c r="O250" s="92"/>
      <c r="P250" s="220">
        <f>O250*H250</f>
        <v>0</v>
      </c>
      <c r="Q250" s="220">
        <v>0.055</v>
      </c>
      <c r="R250" s="220">
        <f>Q250*H250</f>
        <v>3.4100000000000001</v>
      </c>
      <c r="S250" s="220">
        <v>0</v>
      </c>
      <c r="T250" s="22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2" t="s">
        <v>163</v>
      </c>
      <c r="AT250" s="222" t="s">
        <v>315</v>
      </c>
      <c r="AU250" s="222" t="s">
        <v>81</v>
      </c>
      <c r="AY250" s="18" t="s">
        <v>148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8" t="s">
        <v>81</v>
      </c>
      <c r="BK250" s="223">
        <f>ROUND(I250*H250,2)</f>
        <v>0</v>
      </c>
      <c r="BL250" s="18" t="s">
        <v>153</v>
      </c>
      <c r="BM250" s="222" t="s">
        <v>483</v>
      </c>
    </row>
    <row r="251" s="12" customFormat="1">
      <c r="A251" s="12"/>
      <c r="B251" s="224"/>
      <c r="C251" s="225"/>
      <c r="D251" s="226" t="s">
        <v>168</v>
      </c>
      <c r="E251" s="227" t="s">
        <v>1</v>
      </c>
      <c r="F251" s="228" t="s">
        <v>484</v>
      </c>
      <c r="G251" s="225"/>
      <c r="H251" s="229">
        <v>61.950000000000003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35" t="s">
        <v>168</v>
      </c>
      <c r="AU251" s="235" t="s">
        <v>81</v>
      </c>
      <c r="AV251" s="12" t="s">
        <v>83</v>
      </c>
      <c r="AW251" s="12" t="s">
        <v>30</v>
      </c>
      <c r="AX251" s="12" t="s">
        <v>73</v>
      </c>
      <c r="AY251" s="235" t="s">
        <v>148</v>
      </c>
    </row>
    <row r="252" s="12" customFormat="1">
      <c r="A252" s="12"/>
      <c r="B252" s="224"/>
      <c r="C252" s="225"/>
      <c r="D252" s="226" t="s">
        <v>168</v>
      </c>
      <c r="E252" s="227" t="s">
        <v>1</v>
      </c>
      <c r="F252" s="228" t="s">
        <v>485</v>
      </c>
      <c r="G252" s="225"/>
      <c r="H252" s="229">
        <v>0.050000000000000003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5" t="s">
        <v>168</v>
      </c>
      <c r="AU252" s="235" t="s">
        <v>81</v>
      </c>
      <c r="AV252" s="12" t="s">
        <v>83</v>
      </c>
      <c r="AW252" s="12" t="s">
        <v>30</v>
      </c>
      <c r="AX252" s="12" t="s">
        <v>73</v>
      </c>
      <c r="AY252" s="235" t="s">
        <v>148</v>
      </c>
    </row>
    <row r="253" s="13" customFormat="1">
      <c r="A253" s="13"/>
      <c r="B253" s="236"/>
      <c r="C253" s="237"/>
      <c r="D253" s="226" t="s">
        <v>168</v>
      </c>
      <c r="E253" s="238" t="s">
        <v>1</v>
      </c>
      <c r="F253" s="239" t="s">
        <v>170</v>
      </c>
      <c r="G253" s="237"/>
      <c r="H253" s="240">
        <v>62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168</v>
      </c>
      <c r="AU253" s="246" t="s">
        <v>81</v>
      </c>
      <c r="AV253" s="13" t="s">
        <v>153</v>
      </c>
      <c r="AW253" s="13" t="s">
        <v>30</v>
      </c>
      <c r="AX253" s="13" t="s">
        <v>81</v>
      </c>
      <c r="AY253" s="246" t="s">
        <v>148</v>
      </c>
    </row>
    <row r="254" s="2" customFormat="1" ht="16.5" customHeight="1">
      <c r="A254" s="39"/>
      <c r="B254" s="40"/>
      <c r="C254" s="211" t="s">
        <v>486</v>
      </c>
      <c r="D254" s="211" t="s">
        <v>149</v>
      </c>
      <c r="E254" s="212" t="s">
        <v>487</v>
      </c>
      <c r="F254" s="213" t="s">
        <v>488</v>
      </c>
      <c r="G254" s="214" t="s">
        <v>406</v>
      </c>
      <c r="H254" s="215">
        <v>1419.5</v>
      </c>
      <c r="I254" s="216"/>
      <c r="J254" s="217">
        <f>ROUND(I254*H254,2)</f>
        <v>0</v>
      </c>
      <c r="K254" s="213" t="s">
        <v>262</v>
      </c>
      <c r="L254" s="45"/>
      <c r="M254" s="218" t="s">
        <v>1</v>
      </c>
      <c r="N254" s="219" t="s">
        <v>38</v>
      </c>
      <c r="O254" s="92"/>
      <c r="P254" s="220">
        <f>O254*H254</f>
        <v>0</v>
      </c>
      <c r="Q254" s="220">
        <v>0.1295</v>
      </c>
      <c r="R254" s="220">
        <f>Q254*H254</f>
        <v>183.82525000000001</v>
      </c>
      <c r="S254" s="220">
        <v>0</v>
      </c>
      <c r="T254" s="22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22" t="s">
        <v>153</v>
      </c>
      <c r="AT254" s="222" t="s">
        <v>149</v>
      </c>
      <c r="AU254" s="222" t="s">
        <v>81</v>
      </c>
      <c r="AY254" s="18" t="s">
        <v>148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8" t="s">
        <v>81</v>
      </c>
      <c r="BK254" s="223">
        <f>ROUND(I254*H254,2)</f>
        <v>0</v>
      </c>
      <c r="BL254" s="18" t="s">
        <v>153</v>
      </c>
      <c r="BM254" s="222" t="s">
        <v>489</v>
      </c>
    </row>
    <row r="255" s="2" customFormat="1">
      <c r="A255" s="39"/>
      <c r="B255" s="40"/>
      <c r="C255" s="41"/>
      <c r="D255" s="258" t="s">
        <v>264</v>
      </c>
      <c r="E255" s="41"/>
      <c r="F255" s="259" t="s">
        <v>490</v>
      </c>
      <c r="G255" s="41"/>
      <c r="H255" s="41"/>
      <c r="I255" s="260"/>
      <c r="J255" s="41"/>
      <c r="K255" s="41"/>
      <c r="L255" s="45"/>
      <c r="M255" s="261"/>
      <c r="N255" s="262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264</v>
      </c>
      <c r="AU255" s="18" t="s">
        <v>81</v>
      </c>
    </row>
    <row r="256" s="12" customFormat="1">
      <c r="A256" s="12"/>
      <c r="B256" s="224"/>
      <c r="C256" s="225"/>
      <c r="D256" s="226" t="s">
        <v>168</v>
      </c>
      <c r="E256" s="227" t="s">
        <v>1</v>
      </c>
      <c r="F256" s="228" t="s">
        <v>491</v>
      </c>
      <c r="G256" s="225"/>
      <c r="H256" s="229">
        <v>747</v>
      </c>
      <c r="I256" s="230"/>
      <c r="J256" s="225"/>
      <c r="K256" s="225"/>
      <c r="L256" s="231"/>
      <c r="M256" s="232"/>
      <c r="N256" s="233"/>
      <c r="O256" s="233"/>
      <c r="P256" s="233"/>
      <c r="Q256" s="233"/>
      <c r="R256" s="233"/>
      <c r="S256" s="233"/>
      <c r="T256" s="234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5" t="s">
        <v>168</v>
      </c>
      <c r="AU256" s="235" t="s">
        <v>81</v>
      </c>
      <c r="AV256" s="12" t="s">
        <v>83</v>
      </c>
      <c r="AW256" s="12" t="s">
        <v>30</v>
      </c>
      <c r="AX256" s="12" t="s">
        <v>73</v>
      </c>
      <c r="AY256" s="235" t="s">
        <v>148</v>
      </c>
    </row>
    <row r="257" s="12" customFormat="1">
      <c r="A257" s="12"/>
      <c r="B257" s="224"/>
      <c r="C257" s="225"/>
      <c r="D257" s="226" t="s">
        <v>168</v>
      </c>
      <c r="E257" s="227" t="s">
        <v>1</v>
      </c>
      <c r="F257" s="228" t="s">
        <v>492</v>
      </c>
      <c r="G257" s="225"/>
      <c r="H257" s="229">
        <v>672.5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5" t="s">
        <v>168</v>
      </c>
      <c r="AU257" s="235" t="s">
        <v>81</v>
      </c>
      <c r="AV257" s="12" t="s">
        <v>83</v>
      </c>
      <c r="AW257" s="12" t="s">
        <v>30</v>
      </c>
      <c r="AX257" s="12" t="s">
        <v>73</v>
      </c>
      <c r="AY257" s="235" t="s">
        <v>148</v>
      </c>
    </row>
    <row r="258" s="13" customFormat="1">
      <c r="A258" s="13"/>
      <c r="B258" s="236"/>
      <c r="C258" s="237"/>
      <c r="D258" s="226" t="s">
        <v>168</v>
      </c>
      <c r="E258" s="238" t="s">
        <v>1</v>
      </c>
      <c r="F258" s="239" t="s">
        <v>170</v>
      </c>
      <c r="G258" s="237"/>
      <c r="H258" s="240">
        <v>1419.5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168</v>
      </c>
      <c r="AU258" s="246" t="s">
        <v>81</v>
      </c>
      <c r="AV258" s="13" t="s">
        <v>153</v>
      </c>
      <c r="AW258" s="13" t="s">
        <v>30</v>
      </c>
      <c r="AX258" s="13" t="s">
        <v>81</v>
      </c>
      <c r="AY258" s="246" t="s">
        <v>148</v>
      </c>
    </row>
    <row r="259" s="2" customFormat="1" ht="16.5" customHeight="1">
      <c r="A259" s="39"/>
      <c r="B259" s="40"/>
      <c r="C259" s="273" t="s">
        <v>493</v>
      </c>
      <c r="D259" s="273" t="s">
        <v>315</v>
      </c>
      <c r="E259" s="274" t="s">
        <v>494</v>
      </c>
      <c r="F259" s="275" t="s">
        <v>495</v>
      </c>
      <c r="G259" s="276" t="s">
        <v>406</v>
      </c>
      <c r="H259" s="277">
        <v>1491</v>
      </c>
      <c r="I259" s="278"/>
      <c r="J259" s="279">
        <f>ROUND(I259*H259,2)</f>
        <v>0</v>
      </c>
      <c r="K259" s="275" t="s">
        <v>262</v>
      </c>
      <c r="L259" s="280"/>
      <c r="M259" s="281" t="s">
        <v>1</v>
      </c>
      <c r="N259" s="282" t="s">
        <v>38</v>
      </c>
      <c r="O259" s="92"/>
      <c r="P259" s="220">
        <f>O259*H259</f>
        <v>0</v>
      </c>
      <c r="Q259" s="220">
        <v>0.056120000000000003</v>
      </c>
      <c r="R259" s="220">
        <f>Q259*H259</f>
        <v>83.67492</v>
      </c>
      <c r="S259" s="220">
        <v>0</v>
      </c>
      <c r="T259" s="22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2" t="s">
        <v>163</v>
      </c>
      <c r="AT259" s="222" t="s">
        <v>315</v>
      </c>
      <c r="AU259" s="222" t="s">
        <v>81</v>
      </c>
      <c r="AY259" s="18" t="s">
        <v>148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8" t="s">
        <v>81</v>
      </c>
      <c r="BK259" s="223">
        <f>ROUND(I259*H259,2)</f>
        <v>0</v>
      </c>
      <c r="BL259" s="18" t="s">
        <v>153</v>
      </c>
      <c r="BM259" s="222" t="s">
        <v>496</v>
      </c>
    </row>
    <row r="260" s="12" customFormat="1">
      <c r="A260" s="12"/>
      <c r="B260" s="224"/>
      <c r="C260" s="225"/>
      <c r="D260" s="226" t="s">
        <v>168</v>
      </c>
      <c r="E260" s="227" t="s">
        <v>1</v>
      </c>
      <c r="F260" s="228" t="s">
        <v>497</v>
      </c>
      <c r="G260" s="225"/>
      <c r="H260" s="229">
        <v>1490.4749999999999</v>
      </c>
      <c r="I260" s="230"/>
      <c r="J260" s="225"/>
      <c r="K260" s="225"/>
      <c r="L260" s="231"/>
      <c r="M260" s="232"/>
      <c r="N260" s="233"/>
      <c r="O260" s="233"/>
      <c r="P260" s="233"/>
      <c r="Q260" s="233"/>
      <c r="R260" s="233"/>
      <c r="S260" s="233"/>
      <c r="T260" s="234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35" t="s">
        <v>168</v>
      </c>
      <c r="AU260" s="235" t="s">
        <v>81</v>
      </c>
      <c r="AV260" s="12" t="s">
        <v>83</v>
      </c>
      <c r="AW260" s="12" t="s">
        <v>30</v>
      </c>
      <c r="AX260" s="12" t="s">
        <v>73</v>
      </c>
      <c r="AY260" s="235" t="s">
        <v>148</v>
      </c>
    </row>
    <row r="261" s="12" customFormat="1">
      <c r="A261" s="12"/>
      <c r="B261" s="224"/>
      <c r="C261" s="225"/>
      <c r="D261" s="226" t="s">
        <v>168</v>
      </c>
      <c r="E261" s="227" t="s">
        <v>1</v>
      </c>
      <c r="F261" s="228" t="s">
        <v>498</v>
      </c>
      <c r="G261" s="225"/>
      <c r="H261" s="229">
        <v>0.52500000000000002</v>
      </c>
      <c r="I261" s="230"/>
      <c r="J261" s="225"/>
      <c r="K261" s="225"/>
      <c r="L261" s="231"/>
      <c r="M261" s="232"/>
      <c r="N261" s="233"/>
      <c r="O261" s="233"/>
      <c r="P261" s="233"/>
      <c r="Q261" s="233"/>
      <c r="R261" s="233"/>
      <c r="S261" s="233"/>
      <c r="T261" s="234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5" t="s">
        <v>168</v>
      </c>
      <c r="AU261" s="235" t="s">
        <v>81</v>
      </c>
      <c r="AV261" s="12" t="s">
        <v>83</v>
      </c>
      <c r="AW261" s="12" t="s">
        <v>30</v>
      </c>
      <c r="AX261" s="12" t="s">
        <v>73</v>
      </c>
      <c r="AY261" s="235" t="s">
        <v>148</v>
      </c>
    </row>
    <row r="262" s="13" customFormat="1">
      <c r="A262" s="13"/>
      <c r="B262" s="236"/>
      <c r="C262" s="237"/>
      <c r="D262" s="226" t="s">
        <v>168</v>
      </c>
      <c r="E262" s="238" t="s">
        <v>1</v>
      </c>
      <c r="F262" s="239" t="s">
        <v>170</v>
      </c>
      <c r="G262" s="237"/>
      <c r="H262" s="240">
        <v>1491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168</v>
      </c>
      <c r="AU262" s="246" t="s">
        <v>81</v>
      </c>
      <c r="AV262" s="13" t="s">
        <v>153</v>
      </c>
      <c r="AW262" s="13" t="s">
        <v>30</v>
      </c>
      <c r="AX262" s="13" t="s">
        <v>81</v>
      </c>
      <c r="AY262" s="246" t="s">
        <v>148</v>
      </c>
    </row>
    <row r="263" s="2" customFormat="1" ht="16.5" customHeight="1">
      <c r="A263" s="39"/>
      <c r="B263" s="40"/>
      <c r="C263" s="211" t="s">
        <v>499</v>
      </c>
      <c r="D263" s="211" t="s">
        <v>149</v>
      </c>
      <c r="E263" s="212" t="s">
        <v>500</v>
      </c>
      <c r="F263" s="213" t="s">
        <v>501</v>
      </c>
      <c r="G263" s="214" t="s">
        <v>193</v>
      </c>
      <c r="H263" s="215">
        <v>52.545000000000002</v>
      </c>
      <c r="I263" s="216"/>
      <c r="J263" s="217">
        <f>ROUND(I263*H263,2)</f>
        <v>0</v>
      </c>
      <c r="K263" s="213" t="s">
        <v>262</v>
      </c>
      <c r="L263" s="45"/>
      <c r="M263" s="218" t="s">
        <v>1</v>
      </c>
      <c r="N263" s="219" t="s">
        <v>38</v>
      </c>
      <c r="O263" s="92"/>
      <c r="P263" s="220">
        <f>O263*H263</f>
        <v>0</v>
      </c>
      <c r="Q263" s="220">
        <v>2.2563399999999998</v>
      </c>
      <c r="R263" s="220">
        <f>Q263*H263</f>
        <v>118.55938529999999</v>
      </c>
      <c r="S263" s="220">
        <v>0</v>
      </c>
      <c r="T263" s="22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2" t="s">
        <v>153</v>
      </c>
      <c r="AT263" s="222" t="s">
        <v>149</v>
      </c>
      <c r="AU263" s="222" t="s">
        <v>81</v>
      </c>
      <c r="AY263" s="18" t="s">
        <v>148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8" t="s">
        <v>81</v>
      </c>
      <c r="BK263" s="223">
        <f>ROUND(I263*H263,2)</f>
        <v>0</v>
      </c>
      <c r="BL263" s="18" t="s">
        <v>153</v>
      </c>
      <c r="BM263" s="222" t="s">
        <v>502</v>
      </c>
    </row>
    <row r="264" s="2" customFormat="1">
      <c r="A264" s="39"/>
      <c r="B264" s="40"/>
      <c r="C264" s="41"/>
      <c r="D264" s="258" t="s">
        <v>264</v>
      </c>
      <c r="E264" s="41"/>
      <c r="F264" s="259" t="s">
        <v>503</v>
      </c>
      <c r="G264" s="41"/>
      <c r="H264" s="41"/>
      <c r="I264" s="260"/>
      <c r="J264" s="41"/>
      <c r="K264" s="41"/>
      <c r="L264" s="45"/>
      <c r="M264" s="261"/>
      <c r="N264" s="262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264</v>
      </c>
      <c r="AU264" s="18" t="s">
        <v>81</v>
      </c>
    </row>
    <row r="265" s="12" customFormat="1">
      <c r="A265" s="12"/>
      <c r="B265" s="224"/>
      <c r="C265" s="225"/>
      <c r="D265" s="226" t="s">
        <v>168</v>
      </c>
      <c r="E265" s="227" t="s">
        <v>1</v>
      </c>
      <c r="F265" s="228" t="s">
        <v>504</v>
      </c>
      <c r="G265" s="225"/>
      <c r="H265" s="229">
        <v>52.545000000000002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35" t="s">
        <v>168</v>
      </c>
      <c r="AU265" s="235" t="s">
        <v>81</v>
      </c>
      <c r="AV265" s="12" t="s">
        <v>83</v>
      </c>
      <c r="AW265" s="12" t="s">
        <v>30</v>
      </c>
      <c r="AX265" s="12" t="s">
        <v>73</v>
      </c>
      <c r="AY265" s="235" t="s">
        <v>148</v>
      </c>
    </row>
    <row r="266" s="13" customFormat="1">
      <c r="A266" s="13"/>
      <c r="B266" s="236"/>
      <c r="C266" s="237"/>
      <c r="D266" s="226" t="s">
        <v>168</v>
      </c>
      <c r="E266" s="238" t="s">
        <v>1</v>
      </c>
      <c r="F266" s="239" t="s">
        <v>170</v>
      </c>
      <c r="G266" s="237"/>
      <c r="H266" s="240">
        <v>52.545000000000002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168</v>
      </c>
      <c r="AU266" s="246" t="s">
        <v>81</v>
      </c>
      <c r="AV266" s="13" t="s">
        <v>153</v>
      </c>
      <c r="AW266" s="13" t="s">
        <v>30</v>
      </c>
      <c r="AX266" s="13" t="s">
        <v>81</v>
      </c>
      <c r="AY266" s="246" t="s">
        <v>148</v>
      </c>
    </row>
    <row r="267" s="2" customFormat="1" ht="16.5" customHeight="1">
      <c r="A267" s="39"/>
      <c r="B267" s="40"/>
      <c r="C267" s="211" t="s">
        <v>505</v>
      </c>
      <c r="D267" s="211" t="s">
        <v>149</v>
      </c>
      <c r="E267" s="212" t="s">
        <v>506</v>
      </c>
      <c r="F267" s="213" t="s">
        <v>507</v>
      </c>
      <c r="G267" s="214" t="s">
        <v>159</v>
      </c>
      <c r="H267" s="215">
        <v>10</v>
      </c>
      <c r="I267" s="216"/>
      <c r="J267" s="217">
        <f>ROUND(I267*H267,2)</f>
        <v>0</v>
      </c>
      <c r="K267" s="213" t="s">
        <v>262</v>
      </c>
      <c r="L267" s="45"/>
      <c r="M267" s="218" t="s">
        <v>1</v>
      </c>
      <c r="N267" s="219" t="s">
        <v>38</v>
      </c>
      <c r="O267" s="92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2" t="s">
        <v>153</v>
      </c>
      <c r="AT267" s="222" t="s">
        <v>149</v>
      </c>
      <c r="AU267" s="222" t="s">
        <v>81</v>
      </c>
      <c r="AY267" s="18" t="s">
        <v>148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8" t="s">
        <v>81</v>
      </c>
      <c r="BK267" s="223">
        <f>ROUND(I267*H267,2)</f>
        <v>0</v>
      </c>
      <c r="BL267" s="18" t="s">
        <v>153</v>
      </c>
      <c r="BM267" s="222" t="s">
        <v>508</v>
      </c>
    </row>
    <row r="268" s="2" customFormat="1">
      <c r="A268" s="39"/>
      <c r="B268" s="40"/>
      <c r="C268" s="41"/>
      <c r="D268" s="258" t="s">
        <v>264</v>
      </c>
      <c r="E268" s="41"/>
      <c r="F268" s="259" t="s">
        <v>509</v>
      </c>
      <c r="G268" s="41"/>
      <c r="H268" s="41"/>
      <c r="I268" s="260"/>
      <c r="J268" s="41"/>
      <c r="K268" s="41"/>
      <c r="L268" s="45"/>
      <c r="M268" s="261"/>
      <c r="N268" s="262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264</v>
      </c>
      <c r="AU268" s="18" t="s">
        <v>81</v>
      </c>
    </row>
    <row r="269" s="2" customFormat="1" ht="16.5" customHeight="1">
      <c r="A269" s="39"/>
      <c r="B269" s="40"/>
      <c r="C269" s="273" t="s">
        <v>510</v>
      </c>
      <c r="D269" s="273" t="s">
        <v>315</v>
      </c>
      <c r="E269" s="274" t="s">
        <v>511</v>
      </c>
      <c r="F269" s="275" t="s">
        <v>512</v>
      </c>
      <c r="G269" s="276" t="s">
        <v>159</v>
      </c>
      <c r="H269" s="277">
        <v>10</v>
      </c>
      <c r="I269" s="278"/>
      <c r="J269" s="279">
        <f>ROUND(I269*H269,2)</f>
        <v>0</v>
      </c>
      <c r="K269" s="275" t="s">
        <v>1</v>
      </c>
      <c r="L269" s="280"/>
      <c r="M269" s="281" t="s">
        <v>1</v>
      </c>
      <c r="N269" s="282" t="s">
        <v>38</v>
      </c>
      <c r="O269" s="92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2" t="s">
        <v>163</v>
      </c>
      <c r="AT269" s="222" t="s">
        <v>315</v>
      </c>
      <c r="AU269" s="222" t="s">
        <v>81</v>
      </c>
      <c r="AY269" s="18" t="s">
        <v>148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8" t="s">
        <v>81</v>
      </c>
      <c r="BK269" s="223">
        <f>ROUND(I269*H269,2)</f>
        <v>0</v>
      </c>
      <c r="BL269" s="18" t="s">
        <v>153</v>
      </c>
      <c r="BM269" s="222" t="s">
        <v>513</v>
      </c>
    </row>
    <row r="270" s="2" customFormat="1" ht="16.5" customHeight="1">
      <c r="A270" s="39"/>
      <c r="B270" s="40"/>
      <c r="C270" s="211" t="s">
        <v>514</v>
      </c>
      <c r="D270" s="211" t="s">
        <v>149</v>
      </c>
      <c r="E270" s="212" t="s">
        <v>515</v>
      </c>
      <c r="F270" s="213" t="s">
        <v>516</v>
      </c>
      <c r="G270" s="214" t="s">
        <v>159</v>
      </c>
      <c r="H270" s="215">
        <v>8</v>
      </c>
      <c r="I270" s="216"/>
      <c r="J270" s="217">
        <f>ROUND(I270*H270,2)</f>
        <v>0</v>
      </c>
      <c r="K270" s="213" t="s">
        <v>262</v>
      </c>
      <c r="L270" s="45"/>
      <c r="M270" s="218" t="s">
        <v>1</v>
      </c>
      <c r="N270" s="219" t="s">
        <v>38</v>
      </c>
      <c r="O270" s="92"/>
      <c r="P270" s="220">
        <f>O270*H270</f>
        <v>0</v>
      </c>
      <c r="Q270" s="220">
        <v>0.11241</v>
      </c>
      <c r="R270" s="220">
        <f>Q270*H270</f>
        <v>0.89927999999999997</v>
      </c>
      <c r="S270" s="220">
        <v>0</v>
      </c>
      <c r="T270" s="22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2" t="s">
        <v>153</v>
      </c>
      <c r="AT270" s="222" t="s">
        <v>149</v>
      </c>
      <c r="AU270" s="222" t="s">
        <v>81</v>
      </c>
      <c r="AY270" s="18" t="s">
        <v>148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8" t="s">
        <v>81</v>
      </c>
      <c r="BK270" s="223">
        <f>ROUND(I270*H270,2)</f>
        <v>0</v>
      </c>
      <c r="BL270" s="18" t="s">
        <v>153</v>
      </c>
      <c r="BM270" s="222" t="s">
        <v>517</v>
      </c>
    </row>
    <row r="271" s="2" customFormat="1">
      <c r="A271" s="39"/>
      <c r="B271" s="40"/>
      <c r="C271" s="41"/>
      <c r="D271" s="258" t="s">
        <v>264</v>
      </c>
      <c r="E271" s="41"/>
      <c r="F271" s="259" t="s">
        <v>518</v>
      </c>
      <c r="G271" s="41"/>
      <c r="H271" s="41"/>
      <c r="I271" s="260"/>
      <c r="J271" s="41"/>
      <c r="K271" s="41"/>
      <c r="L271" s="45"/>
      <c r="M271" s="261"/>
      <c r="N271" s="262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264</v>
      </c>
      <c r="AU271" s="18" t="s">
        <v>81</v>
      </c>
    </row>
    <row r="272" s="2" customFormat="1" ht="16.5" customHeight="1">
      <c r="A272" s="39"/>
      <c r="B272" s="40"/>
      <c r="C272" s="273" t="s">
        <v>519</v>
      </c>
      <c r="D272" s="273" t="s">
        <v>315</v>
      </c>
      <c r="E272" s="274" t="s">
        <v>520</v>
      </c>
      <c r="F272" s="275" t="s">
        <v>521</v>
      </c>
      <c r="G272" s="276" t="s">
        <v>522</v>
      </c>
      <c r="H272" s="277">
        <v>8</v>
      </c>
      <c r="I272" s="278"/>
      <c r="J272" s="279">
        <f>ROUND(I272*H272,2)</f>
        <v>0</v>
      </c>
      <c r="K272" s="275" t="s">
        <v>1</v>
      </c>
      <c r="L272" s="280"/>
      <c r="M272" s="281" t="s">
        <v>1</v>
      </c>
      <c r="N272" s="282" t="s">
        <v>38</v>
      </c>
      <c r="O272" s="92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2" t="s">
        <v>163</v>
      </c>
      <c r="AT272" s="222" t="s">
        <v>315</v>
      </c>
      <c r="AU272" s="222" t="s">
        <v>81</v>
      </c>
      <c r="AY272" s="18" t="s">
        <v>148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8" t="s">
        <v>81</v>
      </c>
      <c r="BK272" s="223">
        <f>ROUND(I272*H272,2)</f>
        <v>0</v>
      </c>
      <c r="BL272" s="18" t="s">
        <v>153</v>
      </c>
      <c r="BM272" s="222" t="s">
        <v>523</v>
      </c>
    </row>
    <row r="273" s="2" customFormat="1" ht="16.5" customHeight="1">
      <c r="A273" s="39"/>
      <c r="B273" s="40"/>
      <c r="C273" s="211" t="s">
        <v>524</v>
      </c>
      <c r="D273" s="211" t="s">
        <v>149</v>
      </c>
      <c r="E273" s="212" t="s">
        <v>525</v>
      </c>
      <c r="F273" s="213" t="s">
        <v>526</v>
      </c>
      <c r="G273" s="214" t="s">
        <v>159</v>
      </c>
      <c r="H273" s="215">
        <v>12</v>
      </c>
      <c r="I273" s="216"/>
      <c r="J273" s="217">
        <f>ROUND(I273*H273,2)</f>
        <v>0</v>
      </c>
      <c r="K273" s="213" t="s">
        <v>262</v>
      </c>
      <c r="L273" s="45"/>
      <c r="M273" s="218" t="s">
        <v>1</v>
      </c>
      <c r="N273" s="219" t="s">
        <v>38</v>
      </c>
      <c r="O273" s="92"/>
      <c r="P273" s="220">
        <f>O273*H273</f>
        <v>0</v>
      </c>
      <c r="Q273" s="220">
        <v>0.00069999999999999999</v>
      </c>
      <c r="R273" s="220">
        <f>Q273*H273</f>
        <v>0.0083999999999999995</v>
      </c>
      <c r="S273" s="220">
        <v>0</v>
      </c>
      <c r="T273" s="22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2" t="s">
        <v>153</v>
      </c>
      <c r="AT273" s="222" t="s">
        <v>149</v>
      </c>
      <c r="AU273" s="222" t="s">
        <v>81</v>
      </c>
      <c r="AY273" s="18" t="s">
        <v>148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8" t="s">
        <v>81</v>
      </c>
      <c r="BK273" s="223">
        <f>ROUND(I273*H273,2)</f>
        <v>0</v>
      </c>
      <c r="BL273" s="18" t="s">
        <v>153</v>
      </c>
      <c r="BM273" s="222" t="s">
        <v>527</v>
      </c>
    </row>
    <row r="274" s="2" customFormat="1">
      <c r="A274" s="39"/>
      <c r="B274" s="40"/>
      <c r="C274" s="41"/>
      <c r="D274" s="258" t="s">
        <v>264</v>
      </c>
      <c r="E274" s="41"/>
      <c r="F274" s="259" t="s">
        <v>528</v>
      </c>
      <c r="G274" s="41"/>
      <c r="H274" s="41"/>
      <c r="I274" s="260"/>
      <c r="J274" s="41"/>
      <c r="K274" s="41"/>
      <c r="L274" s="45"/>
      <c r="M274" s="261"/>
      <c r="N274" s="262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264</v>
      </c>
      <c r="AU274" s="18" t="s">
        <v>81</v>
      </c>
    </row>
    <row r="275" s="2" customFormat="1" ht="16.5" customHeight="1">
      <c r="A275" s="39"/>
      <c r="B275" s="40"/>
      <c r="C275" s="273" t="s">
        <v>529</v>
      </c>
      <c r="D275" s="273" t="s">
        <v>315</v>
      </c>
      <c r="E275" s="274" t="s">
        <v>530</v>
      </c>
      <c r="F275" s="275" t="s">
        <v>531</v>
      </c>
      <c r="G275" s="276" t="s">
        <v>522</v>
      </c>
      <c r="H275" s="277">
        <v>2</v>
      </c>
      <c r="I275" s="278"/>
      <c r="J275" s="279">
        <f>ROUND(I275*H275,2)</f>
        <v>0</v>
      </c>
      <c r="K275" s="275" t="s">
        <v>1</v>
      </c>
      <c r="L275" s="280"/>
      <c r="M275" s="281" t="s">
        <v>1</v>
      </c>
      <c r="N275" s="282" t="s">
        <v>38</v>
      </c>
      <c r="O275" s="92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2" t="s">
        <v>163</v>
      </c>
      <c r="AT275" s="222" t="s">
        <v>315</v>
      </c>
      <c r="AU275" s="222" t="s">
        <v>81</v>
      </c>
      <c r="AY275" s="18" t="s">
        <v>148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8" t="s">
        <v>81</v>
      </c>
      <c r="BK275" s="223">
        <f>ROUND(I275*H275,2)</f>
        <v>0</v>
      </c>
      <c r="BL275" s="18" t="s">
        <v>153</v>
      </c>
      <c r="BM275" s="222" t="s">
        <v>532</v>
      </c>
    </row>
    <row r="276" s="2" customFormat="1" ht="16.5" customHeight="1">
      <c r="A276" s="39"/>
      <c r="B276" s="40"/>
      <c r="C276" s="273" t="s">
        <v>533</v>
      </c>
      <c r="D276" s="273" t="s">
        <v>315</v>
      </c>
      <c r="E276" s="274" t="s">
        <v>534</v>
      </c>
      <c r="F276" s="275" t="s">
        <v>535</v>
      </c>
      <c r="G276" s="276" t="s">
        <v>522</v>
      </c>
      <c r="H276" s="277">
        <v>8</v>
      </c>
      <c r="I276" s="278"/>
      <c r="J276" s="279">
        <f>ROUND(I276*H276,2)</f>
        <v>0</v>
      </c>
      <c r="K276" s="275" t="s">
        <v>1</v>
      </c>
      <c r="L276" s="280"/>
      <c r="M276" s="281" t="s">
        <v>1</v>
      </c>
      <c r="N276" s="282" t="s">
        <v>38</v>
      </c>
      <c r="O276" s="92"/>
      <c r="P276" s="220">
        <f>O276*H276</f>
        <v>0</v>
      </c>
      <c r="Q276" s="220">
        <v>0</v>
      </c>
      <c r="R276" s="220">
        <f>Q276*H276</f>
        <v>0</v>
      </c>
      <c r="S276" s="220">
        <v>0</v>
      </c>
      <c r="T276" s="22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2" t="s">
        <v>163</v>
      </c>
      <c r="AT276" s="222" t="s">
        <v>315</v>
      </c>
      <c r="AU276" s="222" t="s">
        <v>81</v>
      </c>
      <c r="AY276" s="18" t="s">
        <v>148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8" t="s">
        <v>81</v>
      </c>
      <c r="BK276" s="223">
        <f>ROUND(I276*H276,2)</f>
        <v>0</v>
      </c>
      <c r="BL276" s="18" t="s">
        <v>153</v>
      </c>
      <c r="BM276" s="222" t="s">
        <v>536</v>
      </c>
    </row>
    <row r="277" s="2" customFormat="1" ht="16.5" customHeight="1">
      <c r="A277" s="39"/>
      <c r="B277" s="40"/>
      <c r="C277" s="273" t="s">
        <v>537</v>
      </c>
      <c r="D277" s="273" t="s">
        <v>315</v>
      </c>
      <c r="E277" s="274" t="s">
        <v>538</v>
      </c>
      <c r="F277" s="275" t="s">
        <v>539</v>
      </c>
      <c r="G277" s="276" t="s">
        <v>522</v>
      </c>
      <c r="H277" s="277">
        <v>2</v>
      </c>
      <c r="I277" s="278"/>
      <c r="J277" s="279">
        <f>ROUND(I277*H277,2)</f>
        <v>0</v>
      </c>
      <c r="K277" s="275" t="s">
        <v>1</v>
      </c>
      <c r="L277" s="280"/>
      <c r="M277" s="281" t="s">
        <v>1</v>
      </c>
      <c r="N277" s="282" t="s">
        <v>38</v>
      </c>
      <c r="O277" s="92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22" t="s">
        <v>163</v>
      </c>
      <c r="AT277" s="222" t="s">
        <v>315</v>
      </c>
      <c r="AU277" s="222" t="s">
        <v>81</v>
      </c>
      <c r="AY277" s="18" t="s">
        <v>148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8" t="s">
        <v>81</v>
      </c>
      <c r="BK277" s="223">
        <f>ROUND(I277*H277,2)</f>
        <v>0</v>
      </c>
      <c r="BL277" s="18" t="s">
        <v>153</v>
      </c>
      <c r="BM277" s="222" t="s">
        <v>540</v>
      </c>
    </row>
    <row r="278" s="2" customFormat="1" ht="16.5" customHeight="1">
      <c r="A278" s="39"/>
      <c r="B278" s="40"/>
      <c r="C278" s="211" t="s">
        <v>541</v>
      </c>
      <c r="D278" s="211" t="s">
        <v>149</v>
      </c>
      <c r="E278" s="212" t="s">
        <v>542</v>
      </c>
      <c r="F278" s="213" t="s">
        <v>543</v>
      </c>
      <c r="G278" s="214" t="s">
        <v>159</v>
      </c>
      <c r="H278" s="215">
        <v>45</v>
      </c>
      <c r="I278" s="216"/>
      <c r="J278" s="217">
        <f>ROUND(I278*H278,2)</f>
        <v>0</v>
      </c>
      <c r="K278" s="213" t="s">
        <v>262</v>
      </c>
      <c r="L278" s="45"/>
      <c r="M278" s="218" t="s">
        <v>1</v>
      </c>
      <c r="N278" s="219" t="s">
        <v>38</v>
      </c>
      <c r="O278" s="92"/>
      <c r="P278" s="220">
        <f>O278*H278</f>
        <v>0</v>
      </c>
      <c r="Q278" s="220">
        <v>0.00054000000000000001</v>
      </c>
      <c r="R278" s="220">
        <f>Q278*H278</f>
        <v>0.024299999999999999</v>
      </c>
      <c r="S278" s="220">
        <v>0</v>
      </c>
      <c r="T278" s="22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2" t="s">
        <v>153</v>
      </c>
      <c r="AT278" s="222" t="s">
        <v>149</v>
      </c>
      <c r="AU278" s="222" t="s">
        <v>81</v>
      </c>
      <c r="AY278" s="18" t="s">
        <v>148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8" t="s">
        <v>81</v>
      </c>
      <c r="BK278" s="223">
        <f>ROUND(I278*H278,2)</f>
        <v>0</v>
      </c>
      <c r="BL278" s="18" t="s">
        <v>153</v>
      </c>
      <c r="BM278" s="222" t="s">
        <v>544</v>
      </c>
    </row>
    <row r="279" s="2" customFormat="1">
      <c r="A279" s="39"/>
      <c r="B279" s="40"/>
      <c r="C279" s="41"/>
      <c r="D279" s="258" t="s">
        <v>264</v>
      </c>
      <c r="E279" s="41"/>
      <c r="F279" s="259" t="s">
        <v>545</v>
      </c>
      <c r="G279" s="41"/>
      <c r="H279" s="41"/>
      <c r="I279" s="260"/>
      <c r="J279" s="41"/>
      <c r="K279" s="41"/>
      <c r="L279" s="45"/>
      <c r="M279" s="261"/>
      <c r="N279" s="262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264</v>
      </c>
      <c r="AU279" s="18" t="s">
        <v>81</v>
      </c>
    </row>
    <row r="280" s="2" customFormat="1" ht="16.5" customHeight="1">
      <c r="A280" s="39"/>
      <c r="B280" s="40"/>
      <c r="C280" s="211" t="s">
        <v>546</v>
      </c>
      <c r="D280" s="211" t="s">
        <v>149</v>
      </c>
      <c r="E280" s="212" t="s">
        <v>547</v>
      </c>
      <c r="F280" s="213" t="s">
        <v>548</v>
      </c>
      <c r="G280" s="214" t="s">
        <v>549</v>
      </c>
      <c r="H280" s="215">
        <v>1</v>
      </c>
      <c r="I280" s="216"/>
      <c r="J280" s="217">
        <f>ROUND(I280*H280,2)</f>
        <v>0</v>
      </c>
      <c r="K280" s="213" t="s">
        <v>1</v>
      </c>
      <c r="L280" s="45"/>
      <c r="M280" s="218" t="s">
        <v>1</v>
      </c>
      <c r="N280" s="219" t="s">
        <v>38</v>
      </c>
      <c r="O280" s="92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2" t="s">
        <v>153</v>
      </c>
      <c r="AT280" s="222" t="s">
        <v>149</v>
      </c>
      <c r="AU280" s="222" t="s">
        <v>81</v>
      </c>
      <c r="AY280" s="18" t="s">
        <v>148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8" t="s">
        <v>81</v>
      </c>
      <c r="BK280" s="223">
        <f>ROUND(I280*H280,2)</f>
        <v>0</v>
      </c>
      <c r="BL280" s="18" t="s">
        <v>153</v>
      </c>
      <c r="BM280" s="222" t="s">
        <v>550</v>
      </c>
    </row>
    <row r="281" s="2" customFormat="1" ht="21.75" customHeight="1">
      <c r="A281" s="39"/>
      <c r="B281" s="40"/>
      <c r="C281" s="211" t="s">
        <v>551</v>
      </c>
      <c r="D281" s="211" t="s">
        <v>149</v>
      </c>
      <c r="E281" s="212" t="s">
        <v>552</v>
      </c>
      <c r="F281" s="213" t="s">
        <v>553</v>
      </c>
      <c r="G281" s="214" t="s">
        <v>554</v>
      </c>
      <c r="H281" s="215">
        <v>1</v>
      </c>
      <c r="I281" s="216"/>
      <c r="J281" s="217">
        <f>ROUND(I281*H281,2)</f>
        <v>0</v>
      </c>
      <c r="K281" s="213" t="s">
        <v>1</v>
      </c>
      <c r="L281" s="45"/>
      <c r="M281" s="218" t="s">
        <v>1</v>
      </c>
      <c r="N281" s="219" t="s">
        <v>38</v>
      </c>
      <c r="O281" s="92"/>
      <c r="P281" s="220">
        <f>O281*H281</f>
        <v>0</v>
      </c>
      <c r="Q281" s="220">
        <v>0</v>
      </c>
      <c r="R281" s="220">
        <f>Q281*H281</f>
        <v>0</v>
      </c>
      <c r="S281" s="220">
        <v>0</v>
      </c>
      <c r="T281" s="22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2" t="s">
        <v>153</v>
      </c>
      <c r="AT281" s="222" t="s">
        <v>149</v>
      </c>
      <c r="AU281" s="222" t="s">
        <v>81</v>
      </c>
      <c r="AY281" s="18" t="s">
        <v>148</v>
      </c>
      <c r="BE281" s="223">
        <f>IF(N281="základní",J281,0)</f>
        <v>0</v>
      </c>
      <c r="BF281" s="223">
        <f>IF(N281="snížená",J281,0)</f>
        <v>0</v>
      </c>
      <c r="BG281" s="223">
        <f>IF(N281="zákl. přenesená",J281,0)</f>
        <v>0</v>
      </c>
      <c r="BH281" s="223">
        <f>IF(N281="sníž. přenesená",J281,0)</f>
        <v>0</v>
      </c>
      <c r="BI281" s="223">
        <f>IF(N281="nulová",J281,0)</f>
        <v>0</v>
      </c>
      <c r="BJ281" s="18" t="s">
        <v>81</v>
      </c>
      <c r="BK281" s="223">
        <f>ROUND(I281*H281,2)</f>
        <v>0</v>
      </c>
      <c r="BL281" s="18" t="s">
        <v>153</v>
      </c>
      <c r="BM281" s="222" t="s">
        <v>555</v>
      </c>
    </row>
    <row r="282" s="15" customFormat="1">
      <c r="A282" s="15"/>
      <c r="B282" s="263"/>
      <c r="C282" s="264"/>
      <c r="D282" s="226" t="s">
        <v>168</v>
      </c>
      <c r="E282" s="265" t="s">
        <v>1</v>
      </c>
      <c r="F282" s="266" t="s">
        <v>556</v>
      </c>
      <c r="G282" s="264"/>
      <c r="H282" s="265" t="s">
        <v>1</v>
      </c>
      <c r="I282" s="267"/>
      <c r="J282" s="264"/>
      <c r="K282" s="264"/>
      <c r="L282" s="268"/>
      <c r="M282" s="269"/>
      <c r="N282" s="270"/>
      <c r="O282" s="270"/>
      <c r="P282" s="270"/>
      <c r="Q282" s="270"/>
      <c r="R282" s="270"/>
      <c r="S282" s="270"/>
      <c r="T282" s="271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2" t="s">
        <v>168</v>
      </c>
      <c r="AU282" s="272" t="s">
        <v>81</v>
      </c>
      <c r="AV282" s="15" t="s">
        <v>81</v>
      </c>
      <c r="AW282" s="15" t="s">
        <v>30</v>
      </c>
      <c r="AX282" s="15" t="s">
        <v>73</v>
      </c>
      <c r="AY282" s="272" t="s">
        <v>148</v>
      </c>
    </row>
    <row r="283" s="12" customFormat="1">
      <c r="A283" s="12"/>
      <c r="B283" s="224"/>
      <c r="C283" s="225"/>
      <c r="D283" s="226" t="s">
        <v>168</v>
      </c>
      <c r="E283" s="227" t="s">
        <v>1</v>
      </c>
      <c r="F283" s="228" t="s">
        <v>81</v>
      </c>
      <c r="G283" s="225"/>
      <c r="H283" s="229">
        <v>1</v>
      </c>
      <c r="I283" s="230"/>
      <c r="J283" s="225"/>
      <c r="K283" s="225"/>
      <c r="L283" s="231"/>
      <c r="M283" s="232"/>
      <c r="N283" s="233"/>
      <c r="O283" s="233"/>
      <c r="P283" s="233"/>
      <c r="Q283" s="233"/>
      <c r="R283" s="233"/>
      <c r="S283" s="233"/>
      <c r="T283" s="234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35" t="s">
        <v>168</v>
      </c>
      <c r="AU283" s="235" t="s">
        <v>81</v>
      </c>
      <c r="AV283" s="12" t="s">
        <v>83</v>
      </c>
      <c r="AW283" s="12" t="s">
        <v>30</v>
      </c>
      <c r="AX283" s="12" t="s">
        <v>73</v>
      </c>
      <c r="AY283" s="235" t="s">
        <v>148</v>
      </c>
    </row>
    <row r="284" s="13" customFormat="1">
      <c r="A284" s="13"/>
      <c r="B284" s="236"/>
      <c r="C284" s="237"/>
      <c r="D284" s="226" t="s">
        <v>168</v>
      </c>
      <c r="E284" s="238" t="s">
        <v>1</v>
      </c>
      <c r="F284" s="239" t="s">
        <v>170</v>
      </c>
      <c r="G284" s="237"/>
      <c r="H284" s="240">
        <v>1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168</v>
      </c>
      <c r="AU284" s="246" t="s">
        <v>81</v>
      </c>
      <c r="AV284" s="13" t="s">
        <v>153</v>
      </c>
      <c r="AW284" s="13" t="s">
        <v>30</v>
      </c>
      <c r="AX284" s="13" t="s">
        <v>81</v>
      </c>
      <c r="AY284" s="246" t="s">
        <v>148</v>
      </c>
    </row>
    <row r="285" s="11" customFormat="1" ht="25.92" customHeight="1">
      <c r="A285" s="11"/>
      <c r="B285" s="197"/>
      <c r="C285" s="198"/>
      <c r="D285" s="199" t="s">
        <v>72</v>
      </c>
      <c r="E285" s="200" t="s">
        <v>557</v>
      </c>
      <c r="F285" s="200" t="s">
        <v>558</v>
      </c>
      <c r="G285" s="198"/>
      <c r="H285" s="198"/>
      <c r="I285" s="201"/>
      <c r="J285" s="202">
        <f>BK285</f>
        <v>0</v>
      </c>
      <c r="K285" s="198"/>
      <c r="L285" s="203"/>
      <c r="M285" s="204"/>
      <c r="N285" s="205"/>
      <c r="O285" s="205"/>
      <c r="P285" s="206">
        <f>SUM(P286:P288)</f>
        <v>0</v>
      </c>
      <c r="Q285" s="205"/>
      <c r="R285" s="206">
        <f>SUM(R286:R288)</f>
        <v>0</v>
      </c>
      <c r="S285" s="205"/>
      <c r="T285" s="207">
        <f>SUM(T286:T288)</f>
        <v>0</v>
      </c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R285" s="208" t="s">
        <v>81</v>
      </c>
      <c r="AT285" s="209" t="s">
        <v>72</v>
      </c>
      <c r="AU285" s="209" t="s">
        <v>73</v>
      </c>
      <c r="AY285" s="208" t="s">
        <v>148</v>
      </c>
      <c r="BK285" s="210">
        <f>SUM(BK286:BK288)</f>
        <v>0</v>
      </c>
    </row>
    <row r="286" s="2" customFormat="1" ht="16.5" customHeight="1">
      <c r="A286" s="39"/>
      <c r="B286" s="40"/>
      <c r="C286" s="211" t="s">
        <v>559</v>
      </c>
      <c r="D286" s="211" t="s">
        <v>149</v>
      </c>
      <c r="E286" s="212" t="s">
        <v>560</v>
      </c>
      <c r="F286" s="213" t="s">
        <v>561</v>
      </c>
      <c r="G286" s="214" t="s">
        <v>210</v>
      </c>
      <c r="H286" s="215">
        <v>2006.249</v>
      </c>
      <c r="I286" s="216"/>
      <c r="J286" s="217">
        <f>ROUND(I286*H286,2)</f>
        <v>0</v>
      </c>
      <c r="K286" s="213" t="s">
        <v>262</v>
      </c>
      <c r="L286" s="45"/>
      <c r="M286" s="218" t="s">
        <v>1</v>
      </c>
      <c r="N286" s="219" t="s">
        <v>38</v>
      </c>
      <c r="O286" s="92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2" t="s">
        <v>153</v>
      </c>
      <c r="AT286" s="222" t="s">
        <v>149</v>
      </c>
      <c r="AU286" s="222" t="s">
        <v>81</v>
      </c>
      <c r="AY286" s="18" t="s">
        <v>148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8" t="s">
        <v>81</v>
      </c>
      <c r="BK286" s="223">
        <f>ROUND(I286*H286,2)</f>
        <v>0</v>
      </c>
      <c r="BL286" s="18" t="s">
        <v>153</v>
      </c>
      <c r="BM286" s="222" t="s">
        <v>562</v>
      </c>
    </row>
    <row r="287" s="2" customFormat="1">
      <c r="A287" s="39"/>
      <c r="B287" s="40"/>
      <c r="C287" s="41"/>
      <c r="D287" s="258" t="s">
        <v>264</v>
      </c>
      <c r="E287" s="41"/>
      <c r="F287" s="259" t="s">
        <v>563</v>
      </c>
      <c r="G287" s="41"/>
      <c r="H287" s="41"/>
      <c r="I287" s="260"/>
      <c r="J287" s="41"/>
      <c r="K287" s="41"/>
      <c r="L287" s="45"/>
      <c r="M287" s="261"/>
      <c r="N287" s="262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264</v>
      </c>
      <c r="AU287" s="18" t="s">
        <v>81</v>
      </c>
    </row>
    <row r="288" s="11" customFormat="1" ht="22.8" customHeight="1">
      <c r="A288" s="11"/>
      <c r="B288" s="197"/>
      <c r="C288" s="198"/>
      <c r="D288" s="199" t="s">
        <v>72</v>
      </c>
      <c r="E288" s="283" t="s">
        <v>81</v>
      </c>
      <c r="F288" s="283" t="s">
        <v>147</v>
      </c>
      <c r="G288" s="198"/>
      <c r="H288" s="198"/>
      <c r="I288" s="201"/>
      <c r="J288" s="284">
        <f>BK288</f>
        <v>0</v>
      </c>
      <c r="K288" s="198"/>
      <c r="L288" s="203"/>
      <c r="M288" s="204"/>
      <c r="N288" s="205"/>
      <c r="O288" s="205"/>
      <c r="P288" s="206">
        <v>0</v>
      </c>
      <c r="Q288" s="205"/>
      <c r="R288" s="206">
        <v>0</v>
      </c>
      <c r="S288" s="205"/>
      <c r="T288" s="207">
        <v>0</v>
      </c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R288" s="208" t="s">
        <v>81</v>
      </c>
      <c r="AT288" s="209" t="s">
        <v>72</v>
      </c>
      <c r="AU288" s="209" t="s">
        <v>81</v>
      </c>
      <c r="AY288" s="208" t="s">
        <v>148</v>
      </c>
      <c r="BK288" s="210">
        <v>0</v>
      </c>
    </row>
    <row r="289" s="11" customFormat="1" ht="25.92" customHeight="1">
      <c r="A289" s="11"/>
      <c r="B289" s="197"/>
      <c r="C289" s="198"/>
      <c r="D289" s="199" t="s">
        <v>72</v>
      </c>
      <c r="E289" s="200" t="s">
        <v>564</v>
      </c>
      <c r="F289" s="200" t="s">
        <v>565</v>
      </c>
      <c r="G289" s="198"/>
      <c r="H289" s="198"/>
      <c r="I289" s="201"/>
      <c r="J289" s="202">
        <f>BK289</f>
        <v>0</v>
      </c>
      <c r="K289" s="198"/>
      <c r="L289" s="203"/>
      <c r="M289" s="204"/>
      <c r="N289" s="205"/>
      <c r="O289" s="205"/>
      <c r="P289" s="206">
        <f>SUM(P290:P294)</f>
        <v>0</v>
      </c>
      <c r="Q289" s="205"/>
      <c r="R289" s="206">
        <f>SUM(R290:R294)</f>
        <v>0</v>
      </c>
      <c r="S289" s="205"/>
      <c r="T289" s="207">
        <f>SUM(T290:T294)</f>
        <v>0</v>
      </c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R289" s="208" t="s">
        <v>83</v>
      </c>
      <c r="AT289" s="209" t="s">
        <v>72</v>
      </c>
      <c r="AU289" s="209" t="s">
        <v>73</v>
      </c>
      <c r="AY289" s="208" t="s">
        <v>148</v>
      </c>
      <c r="BK289" s="210">
        <f>SUM(BK290:BK294)</f>
        <v>0</v>
      </c>
    </row>
    <row r="290" s="2" customFormat="1" ht="16.5" customHeight="1">
      <c r="A290" s="39"/>
      <c r="B290" s="40"/>
      <c r="C290" s="211" t="s">
        <v>566</v>
      </c>
      <c r="D290" s="211" t="s">
        <v>149</v>
      </c>
      <c r="E290" s="212" t="s">
        <v>567</v>
      </c>
      <c r="F290" s="213" t="s">
        <v>568</v>
      </c>
      <c r="G290" s="214" t="s">
        <v>406</v>
      </c>
      <c r="H290" s="215">
        <v>51.200000000000003</v>
      </c>
      <c r="I290" s="216"/>
      <c r="J290" s="217">
        <f>ROUND(I290*H290,2)</f>
        <v>0</v>
      </c>
      <c r="K290" s="213" t="s">
        <v>1</v>
      </c>
      <c r="L290" s="45"/>
      <c r="M290" s="218" t="s">
        <v>1</v>
      </c>
      <c r="N290" s="219" t="s">
        <v>38</v>
      </c>
      <c r="O290" s="92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2" t="s">
        <v>182</v>
      </c>
      <c r="AT290" s="222" t="s">
        <v>149</v>
      </c>
      <c r="AU290" s="222" t="s">
        <v>81</v>
      </c>
      <c r="AY290" s="18" t="s">
        <v>148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8" t="s">
        <v>81</v>
      </c>
      <c r="BK290" s="223">
        <f>ROUND(I290*H290,2)</f>
        <v>0</v>
      </c>
      <c r="BL290" s="18" t="s">
        <v>182</v>
      </c>
      <c r="BM290" s="222" t="s">
        <v>569</v>
      </c>
    </row>
    <row r="291" s="15" customFormat="1">
      <c r="A291" s="15"/>
      <c r="B291" s="263"/>
      <c r="C291" s="264"/>
      <c r="D291" s="226" t="s">
        <v>168</v>
      </c>
      <c r="E291" s="265" t="s">
        <v>1</v>
      </c>
      <c r="F291" s="266" t="s">
        <v>570</v>
      </c>
      <c r="G291" s="264"/>
      <c r="H291" s="265" t="s">
        <v>1</v>
      </c>
      <c r="I291" s="267"/>
      <c r="J291" s="264"/>
      <c r="K291" s="264"/>
      <c r="L291" s="268"/>
      <c r="M291" s="269"/>
      <c r="N291" s="270"/>
      <c r="O291" s="270"/>
      <c r="P291" s="270"/>
      <c r="Q291" s="270"/>
      <c r="R291" s="270"/>
      <c r="S291" s="270"/>
      <c r="T291" s="271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2" t="s">
        <v>168</v>
      </c>
      <c r="AU291" s="272" t="s">
        <v>81</v>
      </c>
      <c r="AV291" s="15" t="s">
        <v>81</v>
      </c>
      <c r="AW291" s="15" t="s">
        <v>30</v>
      </c>
      <c r="AX291" s="15" t="s">
        <v>73</v>
      </c>
      <c r="AY291" s="272" t="s">
        <v>148</v>
      </c>
    </row>
    <row r="292" s="12" customFormat="1">
      <c r="A292" s="12"/>
      <c r="B292" s="224"/>
      <c r="C292" s="225"/>
      <c r="D292" s="226" t="s">
        <v>168</v>
      </c>
      <c r="E292" s="227" t="s">
        <v>1</v>
      </c>
      <c r="F292" s="228" t="s">
        <v>571</v>
      </c>
      <c r="G292" s="225"/>
      <c r="H292" s="229">
        <v>51.200000000000003</v>
      </c>
      <c r="I292" s="230"/>
      <c r="J292" s="225"/>
      <c r="K292" s="225"/>
      <c r="L292" s="231"/>
      <c r="M292" s="232"/>
      <c r="N292" s="233"/>
      <c r="O292" s="233"/>
      <c r="P292" s="233"/>
      <c r="Q292" s="233"/>
      <c r="R292" s="233"/>
      <c r="S292" s="233"/>
      <c r="T292" s="234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35" t="s">
        <v>168</v>
      </c>
      <c r="AU292" s="235" t="s">
        <v>81</v>
      </c>
      <c r="AV292" s="12" t="s">
        <v>83</v>
      </c>
      <c r="AW292" s="12" t="s">
        <v>30</v>
      </c>
      <c r="AX292" s="12" t="s">
        <v>73</v>
      </c>
      <c r="AY292" s="235" t="s">
        <v>148</v>
      </c>
    </row>
    <row r="293" s="13" customFormat="1">
      <c r="A293" s="13"/>
      <c r="B293" s="236"/>
      <c r="C293" s="237"/>
      <c r="D293" s="226" t="s">
        <v>168</v>
      </c>
      <c r="E293" s="238" t="s">
        <v>1</v>
      </c>
      <c r="F293" s="239" t="s">
        <v>170</v>
      </c>
      <c r="G293" s="237"/>
      <c r="H293" s="240">
        <v>51.200000000000003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168</v>
      </c>
      <c r="AU293" s="246" t="s">
        <v>81</v>
      </c>
      <c r="AV293" s="13" t="s">
        <v>153</v>
      </c>
      <c r="AW293" s="13" t="s">
        <v>30</v>
      </c>
      <c r="AX293" s="13" t="s">
        <v>81</v>
      </c>
      <c r="AY293" s="246" t="s">
        <v>148</v>
      </c>
    </row>
    <row r="294" s="2" customFormat="1" ht="16.5" customHeight="1">
      <c r="A294" s="39"/>
      <c r="B294" s="40"/>
      <c r="C294" s="211" t="s">
        <v>572</v>
      </c>
      <c r="D294" s="211" t="s">
        <v>149</v>
      </c>
      <c r="E294" s="212" t="s">
        <v>573</v>
      </c>
      <c r="F294" s="213" t="s">
        <v>574</v>
      </c>
      <c r="G294" s="214" t="s">
        <v>522</v>
      </c>
      <c r="H294" s="215">
        <v>3</v>
      </c>
      <c r="I294" s="216"/>
      <c r="J294" s="217">
        <f>ROUND(I294*H294,2)</f>
        <v>0</v>
      </c>
      <c r="K294" s="213" t="s">
        <v>1</v>
      </c>
      <c r="L294" s="45"/>
      <c r="M294" s="218" t="s">
        <v>1</v>
      </c>
      <c r="N294" s="219" t="s">
        <v>38</v>
      </c>
      <c r="O294" s="92"/>
      <c r="P294" s="220">
        <f>O294*H294</f>
        <v>0</v>
      </c>
      <c r="Q294" s="220">
        <v>0</v>
      </c>
      <c r="R294" s="220">
        <f>Q294*H294</f>
        <v>0</v>
      </c>
      <c r="S294" s="220">
        <v>0</v>
      </c>
      <c r="T294" s="22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22" t="s">
        <v>182</v>
      </c>
      <c r="AT294" s="222" t="s">
        <v>149</v>
      </c>
      <c r="AU294" s="222" t="s">
        <v>81</v>
      </c>
      <c r="AY294" s="18" t="s">
        <v>148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8" t="s">
        <v>81</v>
      </c>
      <c r="BK294" s="223">
        <f>ROUND(I294*H294,2)</f>
        <v>0</v>
      </c>
      <c r="BL294" s="18" t="s">
        <v>182</v>
      </c>
      <c r="BM294" s="222" t="s">
        <v>575</v>
      </c>
    </row>
    <row r="295" s="11" customFormat="1" ht="25.92" customHeight="1">
      <c r="A295" s="11"/>
      <c r="B295" s="197"/>
      <c r="C295" s="198"/>
      <c r="D295" s="199" t="s">
        <v>72</v>
      </c>
      <c r="E295" s="200" t="s">
        <v>576</v>
      </c>
      <c r="F295" s="200" t="s">
        <v>577</v>
      </c>
      <c r="G295" s="198"/>
      <c r="H295" s="198"/>
      <c r="I295" s="201"/>
      <c r="J295" s="202">
        <f>BK295</f>
        <v>0</v>
      </c>
      <c r="K295" s="198"/>
      <c r="L295" s="203"/>
      <c r="M295" s="204"/>
      <c r="N295" s="205"/>
      <c r="O295" s="205"/>
      <c r="P295" s="206">
        <f>SUM(P296:P304)</f>
        <v>0</v>
      </c>
      <c r="Q295" s="205"/>
      <c r="R295" s="206">
        <f>SUM(R296:R304)</f>
        <v>0</v>
      </c>
      <c r="S295" s="205"/>
      <c r="T295" s="207">
        <f>SUM(T296:T304)</f>
        <v>0</v>
      </c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R295" s="208" t="s">
        <v>81</v>
      </c>
      <c r="AT295" s="209" t="s">
        <v>72</v>
      </c>
      <c r="AU295" s="209" t="s">
        <v>73</v>
      </c>
      <c r="AY295" s="208" t="s">
        <v>148</v>
      </c>
      <c r="BK295" s="210">
        <f>SUM(BK296:BK304)</f>
        <v>0</v>
      </c>
    </row>
    <row r="296" s="2" customFormat="1" ht="16.5" customHeight="1">
      <c r="A296" s="39"/>
      <c r="B296" s="40"/>
      <c r="C296" s="211" t="s">
        <v>578</v>
      </c>
      <c r="D296" s="211" t="s">
        <v>149</v>
      </c>
      <c r="E296" s="212" t="s">
        <v>579</v>
      </c>
      <c r="F296" s="213" t="s">
        <v>580</v>
      </c>
      <c r="G296" s="214" t="s">
        <v>210</v>
      </c>
      <c r="H296" s="215">
        <v>42.427</v>
      </c>
      <c r="I296" s="216"/>
      <c r="J296" s="217">
        <f>ROUND(I296*H296,2)</f>
        <v>0</v>
      </c>
      <c r="K296" s="213" t="s">
        <v>262</v>
      </c>
      <c r="L296" s="45"/>
      <c r="M296" s="218" t="s">
        <v>1</v>
      </c>
      <c r="N296" s="219" t="s">
        <v>38</v>
      </c>
      <c r="O296" s="92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2" t="s">
        <v>153</v>
      </c>
      <c r="AT296" s="222" t="s">
        <v>149</v>
      </c>
      <c r="AU296" s="222" t="s">
        <v>81</v>
      </c>
      <c r="AY296" s="18" t="s">
        <v>148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8" t="s">
        <v>81</v>
      </c>
      <c r="BK296" s="223">
        <f>ROUND(I296*H296,2)</f>
        <v>0</v>
      </c>
      <c r="BL296" s="18" t="s">
        <v>153</v>
      </c>
      <c r="BM296" s="222" t="s">
        <v>581</v>
      </c>
    </row>
    <row r="297" s="2" customFormat="1">
      <c r="A297" s="39"/>
      <c r="B297" s="40"/>
      <c r="C297" s="41"/>
      <c r="D297" s="258" t="s">
        <v>264</v>
      </c>
      <c r="E297" s="41"/>
      <c r="F297" s="259" t="s">
        <v>582</v>
      </c>
      <c r="G297" s="41"/>
      <c r="H297" s="41"/>
      <c r="I297" s="260"/>
      <c r="J297" s="41"/>
      <c r="K297" s="41"/>
      <c r="L297" s="45"/>
      <c r="M297" s="261"/>
      <c r="N297" s="262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264</v>
      </c>
      <c r="AU297" s="18" t="s">
        <v>81</v>
      </c>
    </row>
    <row r="298" s="2" customFormat="1" ht="16.5" customHeight="1">
      <c r="A298" s="39"/>
      <c r="B298" s="40"/>
      <c r="C298" s="211" t="s">
        <v>583</v>
      </c>
      <c r="D298" s="211" t="s">
        <v>149</v>
      </c>
      <c r="E298" s="212" t="s">
        <v>584</v>
      </c>
      <c r="F298" s="213" t="s">
        <v>585</v>
      </c>
      <c r="G298" s="214" t="s">
        <v>210</v>
      </c>
      <c r="H298" s="215">
        <v>42.427</v>
      </c>
      <c r="I298" s="216"/>
      <c r="J298" s="217">
        <f>ROUND(I298*H298,2)</f>
        <v>0</v>
      </c>
      <c r="K298" s="213" t="s">
        <v>262</v>
      </c>
      <c r="L298" s="45"/>
      <c r="M298" s="218" t="s">
        <v>1</v>
      </c>
      <c r="N298" s="219" t="s">
        <v>38</v>
      </c>
      <c r="O298" s="92"/>
      <c r="P298" s="220">
        <f>O298*H298</f>
        <v>0</v>
      </c>
      <c r="Q298" s="220">
        <v>0</v>
      </c>
      <c r="R298" s="220">
        <f>Q298*H298</f>
        <v>0</v>
      </c>
      <c r="S298" s="220">
        <v>0</v>
      </c>
      <c r="T298" s="22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2" t="s">
        <v>153</v>
      </c>
      <c r="AT298" s="222" t="s">
        <v>149</v>
      </c>
      <c r="AU298" s="222" t="s">
        <v>81</v>
      </c>
      <c r="AY298" s="18" t="s">
        <v>148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8" t="s">
        <v>81</v>
      </c>
      <c r="BK298" s="223">
        <f>ROUND(I298*H298,2)</f>
        <v>0</v>
      </c>
      <c r="BL298" s="18" t="s">
        <v>153</v>
      </c>
      <c r="BM298" s="222" t="s">
        <v>586</v>
      </c>
    </row>
    <row r="299" s="2" customFormat="1">
      <c r="A299" s="39"/>
      <c r="B299" s="40"/>
      <c r="C299" s="41"/>
      <c r="D299" s="258" t="s">
        <v>264</v>
      </c>
      <c r="E299" s="41"/>
      <c r="F299" s="259" t="s">
        <v>587</v>
      </c>
      <c r="G299" s="41"/>
      <c r="H299" s="41"/>
      <c r="I299" s="260"/>
      <c r="J299" s="41"/>
      <c r="K299" s="41"/>
      <c r="L299" s="45"/>
      <c r="M299" s="261"/>
      <c r="N299" s="262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264</v>
      </c>
      <c r="AU299" s="18" t="s">
        <v>81</v>
      </c>
    </row>
    <row r="300" s="2" customFormat="1" ht="16.5" customHeight="1">
      <c r="A300" s="39"/>
      <c r="B300" s="40"/>
      <c r="C300" s="211" t="s">
        <v>588</v>
      </c>
      <c r="D300" s="211" t="s">
        <v>149</v>
      </c>
      <c r="E300" s="212" t="s">
        <v>589</v>
      </c>
      <c r="F300" s="213" t="s">
        <v>590</v>
      </c>
      <c r="G300" s="214" t="s">
        <v>210</v>
      </c>
      <c r="H300" s="215">
        <v>848.53999999999996</v>
      </c>
      <c r="I300" s="216"/>
      <c r="J300" s="217">
        <f>ROUND(I300*H300,2)</f>
        <v>0</v>
      </c>
      <c r="K300" s="213" t="s">
        <v>262</v>
      </c>
      <c r="L300" s="45"/>
      <c r="M300" s="218" t="s">
        <v>1</v>
      </c>
      <c r="N300" s="219" t="s">
        <v>38</v>
      </c>
      <c r="O300" s="92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2" t="s">
        <v>153</v>
      </c>
      <c r="AT300" s="222" t="s">
        <v>149</v>
      </c>
      <c r="AU300" s="222" t="s">
        <v>81</v>
      </c>
      <c r="AY300" s="18" t="s">
        <v>148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8" t="s">
        <v>81</v>
      </c>
      <c r="BK300" s="223">
        <f>ROUND(I300*H300,2)</f>
        <v>0</v>
      </c>
      <c r="BL300" s="18" t="s">
        <v>153</v>
      </c>
      <c r="BM300" s="222" t="s">
        <v>591</v>
      </c>
    </row>
    <row r="301" s="2" customFormat="1">
      <c r="A301" s="39"/>
      <c r="B301" s="40"/>
      <c r="C301" s="41"/>
      <c r="D301" s="258" t="s">
        <v>264</v>
      </c>
      <c r="E301" s="41"/>
      <c r="F301" s="259" t="s">
        <v>592</v>
      </c>
      <c r="G301" s="41"/>
      <c r="H301" s="41"/>
      <c r="I301" s="260"/>
      <c r="J301" s="41"/>
      <c r="K301" s="41"/>
      <c r="L301" s="45"/>
      <c r="M301" s="261"/>
      <c r="N301" s="262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264</v>
      </c>
      <c r="AU301" s="18" t="s">
        <v>81</v>
      </c>
    </row>
    <row r="302" s="12" customFormat="1">
      <c r="A302" s="12"/>
      <c r="B302" s="224"/>
      <c r="C302" s="225"/>
      <c r="D302" s="226" t="s">
        <v>168</v>
      </c>
      <c r="E302" s="227" t="s">
        <v>1</v>
      </c>
      <c r="F302" s="228" t="s">
        <v>593</v>
      </c>
      <c r="G302" s="225"/>
      <c r="H302" s="229">
        <v>848.53999999999996</v>
      </c>
      <c r="I302" s="230"/>
      <c r="J302" s="225"/>
      <c r="K302" s="225"/>
      <c r="L302" s="231"/>
      <c r="M302" s="232"/>
      <c r="N302" s="233"/>
      <c r="O302" s="233"/>
      <c r="P302" s="233"/>
      <c r="Q302" s="233"/>
      <c r="R302" s="233"/>
      <c r="S302" s="233"/>
      <c r="T302" s="234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35" t="s">
        <v>168</v>
      </c>
      <c r="AU302" s="235" t="s">
        <v>81</v>
      </c>
      <c r="AV302" s="12" t="s">
        <v>83</v>
      </c>
      <c r="AW302" s="12" t="s">
        <v>30</v>
      </c>
      <c r="AX302" s="12" t="s">
        <v>73</v>
      </c>
      <c r="AY302" s="235" t="s">
        <v>148</v>
      </c>
    </row>
    <row r="303" s="13" customFormat="1">
      <c r="A303" s="13"/>
      <c r="B303" s="236"/>
      <c r="C303" s="237"/>
      <c r="D303" s="226" t="s">
        <v>168</v>
      </c>
      <c r="E303" s="238" t="s">
        <v>1</v>
      </c>
      <c r="F303" s="239" t="s">
        <v>170</v>
      </c>
      <c r="G303" s="237"/>
      <c r="H303" s="240">
        <v>848.53999999999996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168</v>
      </c>
      <c r="AU303" s="246" t="s">
        <v>81</v>
      </c>
      <c r="AV303" s="13" t="s">
        <v>153</v>
      </c>
      <c r="AW303" s="13" t="s">
        <v>30</v>
      </c>
      <c r="AX303" s="13" t="s">
        <v>81</v>
      </c>
      <c r="AY303" s="246" t="s">
        <v>148</v>
      </c>
    </row>
    <row r="304" s="2" customFormat="1" ht="16.5" customHeight="1">
      <c r="A304" s="39"/>
      <c r="B304" s="40"/>
      <c r="C304" s="211" t="s">
        <v>594</v>
      </c>
      <c r="D304" s="211" t="s">
        <v>149</v>
      </c>
      <c r="E304" s="212" t="s">
        <v>595</v>
      </c>
      <c r="F304" s="213" t="s">
        <v>596</v>
      </c>
      <c r="G304" s="214" t="s">
        <v>210</v>
      </c>
      <c r="H304" s="215">
        <v>42.427</v>
      </c>
      <c r="I304" s="216"/>
      <c r="J304" s="217">
        <f>ROUND(I304*H304,2)</f>
        <v>0</v>
      </c>
      <c r="K304" s="213" t="s">
        <v>1</v>
      </c>
      <c r="L304" s="45"/>
      <c r="M304" s="218" t="s">
        <v>1</v>
      </c>
      <c r="N304" s="219" t="s">
        <v>38</v>
      </c>
      <c r="O304" s="92"/>
      <c r="P304" s="220">
        <f>O304*H304</f>
        <v>0</v>
      </c>
      <c r="Q304" s="220">
        <v>0</v>
      </c>
      <c r="R304" s="220">
        <f>Q304*H304</f>
        <v>0</v>
      </c>
      <c r="S304" s="220">
        <v>0</v>
      </c>
      <c r="T304" s="22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2" t="s">
        <v>153</v>
      </c>
      <c r="AT304" s="222" t="s">
        <v>149</v>
      </c>
      <c r="AU304" s="222" t="s">
        <v>81</v>
      </c>
      <c r="AY304" s="18" t="s">
        <v>148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8" t="s">
        <v>81</v>
      </c>
      <c r="BK304" s="223">
        <f>ROUND(I304*H304,2)</f>
        <v>0</v>
      </c>
      <c r="BL304" s="18" t="s">
        <v>153</v>
      </c>
      <c r="BM304" s="222" t="s">
        <v>597</v>
      </c>
    </row>
    <row r="305" s="11" customFormat="1" ht="25.92" customHeight="1">
      <c r="A305" s="11"/>
      <c r="B305" s="197"/>
      <c r="C305" s="198"/>
      <c r="D305" s="199" t="s">
        <v>72</v>
      </c>
      <c r="E305" s="200" t="s">
        <v>598</v>
      </c>
      <c r="F305" s="200" t="s">
        <v>599</v>
      </c>
      <c r="G305" s="198"/>
      <c r="H305" s="198"/>
      <c r="I305" s="201"/>
      <c r="J305" s="202">
        <f>BK305</f>
        <v>0</v>
      </c>
      <c r="K305" s="198"/>
      <c r="L305" s="203"/>
      <c r="M305" s="204"/>
      <c r="N305" s="205"/>
      <c r="O305" s="205"/>
      <c r="P305" s="206">
        <f>SUM(P306:P319)</f>
        <v>0</v>
      </c>
      <c r="Q305" s="205"/>
      <c r="R305" s="206">
        <f>SUM(R306:R319)</f>
        <v>0.038179999999999999</v>
      </c>
      <c r="S305" s="205"/>
      <c r="T305" s="207">
        <f>SUM(T306:T319)</f>
        <v>0</v>
      </c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  <c r="AE305" s="11"/>
      <c r="AR305" s="208" t="s">
        <v>83</v>
      </c>
      <c r="AT305" s="209" t="s">
        <v>72</v>
      </c>
      <c r="AU305" s="209" t="s">
        <v>73</v>
      </c>
      <c r="AY305" s="208" t="s">
        <v>148</v>
      </c>
      <c r="BK305" s="210">
        <f>SUM(BK306:BK319)</f>
        <v>0</v>
      </c>
    </row>
    <row r="306" s="2" customFormat="1" ht="16.5" customHeight="1">
      <c r="A306" s="39"/>
      <c r="B306" s="40"/>
      <c r="C306" s="211" t="s">
        <v>600</v>
      </c>
      <c r="D306" s="211" t="s">
        <v>149</v>
      </c>
      <c r="E306" s="212" t="s">
        <v>601</v>
      </c>
      <c r="F306" s="213" t="s">
        <v>602</v>
      </c>
      <c r="G306" s="214" t="s">
        <v>603</v>
      </c>
      <c r="H306" s="215">
        <v>1780</v>
      </c>
      <c r="I306" s="216"/>
      <c r="J306" s="217">
        <f>ROUND(I306*H306,2)</f>
        <v>0</v>
      </c>
      <c r="K306" s="213" t="s">
        <v>1</v>
      </c>
      <c r="L306" s="45"/>
      <c r="M306" s="218" t="s">
        <v>1</v>
      </c>
      <c r="N306" s="219" t="s">
        <v>38</v>
      </c>
      <c r="O306" s="92"/>
      <c r="P306" s="220">
        <f>O306*H306</f>
        <v>0</v>
      </c>
      <c r="Q306" s="220">
        <v>0</v>
      </c>
      <c r="R306" s="220">
        <f>Q306*H306</f>
        <v>0</v>
      </c>
      <c r="S306" s="220">
        <v>0</v>
      </c>
      <c r="T306" s="22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2" t="s">
        <v>182</v>
      </c>
      <c r="AT306" s="222" t="s">
        <v>149</v>
      </c>
      <c r="AU306" s="222" t="s">
        <v>81</v>
      </c>
      <c r="AY306" s="18" t="s">
        <v>148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8" t="s">
        <v>81</v>
      </c>
      <c r="BK306" s="223">
        <f>ROUND(I306*H306,2)</f>
        <v>0</v>
      </c>
      <c r="BL306" s="18" t="s">
        <v>182</v>
      </c>
      <c r="BM306" s="222" t="s">
        <v>604</v>
      </c>
    </row>
    <row r="307" s="12" customFormat="1">
      <c r="A307" s="12"/>
      <c r="B307" s="224"/>
      <c r="C307" s="225"/>
      <c r="D307" s="226" t="s">
        <v>168</v>
      </c>
      <c r="E307" s="227" t="s">
        <v>1</v>
      </c>
      <c r="F307" s="228" t="s">
        <v>605</v>
      </c>
      <c r="G307" s="225"/>
      <c r="H307" s="229">
        <v>1780</v>
      </c>
      <c r="I307" s="230"/>
      <c r="J307" s="225"/>
      <c r="K307" s="225"/>
      <c r="L307" s="231"/>
      <c r="M307" s="232"/>
      <c r="N307" s="233"/>
      <c r="O307" s="233"/>
      <c r="P307" s="233"/>
      <c r="Q307" s="233"/>
      <c r="R307" s="233"/>
      <c r="S307" s="233"/>
      <c r="T307" s="234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T307" s="235" t="s">
        <v>168</v>
      </c>
      <c r="AU307" s="235" t="s">
        <v>81</v>
      </c>
      <c r="AV307" s="12" t="s">
        <v>83</v>
      </c>
      <c r="AW307" s="12" t="s">
        <v>30</v>
      </c>
      <c r="AX307" s="12" t="s">
        <v>73</v>
      </c>
      <c r="AY307" s="235" t="s">
        <v>148</v>
      </c>
    </row>
    <row r="308" s="13" customFormat="1">
      <c r="A308" s="13"/>
      <c r="B308" s="236"/>
      <c r="C308" s="237"/>
      <c r="D308" s="226" t="s">
        <v>168</v>
      </c>
      <c r="E308" s="238" t="s">
        <v>1</v>
      </c>
      <c r="F308" s="239" t="s">
        <v>170</v>
      </c>
      <c r="G308" s="237"/>
      <c r="H308" s="240">
        <v>1780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168</v>
      </c>
      <c r="AU308" s="246" t="s">
        <v>81</v>
      </c>
      <c r="AV308" s="13" t="s">
        <v>153</v>
      </c>
      <c r="AW308" s="13" t="s">
        <v>30</v>
      </c>
      <c r="AX308" s="13" t="s">
        <v>81</v>
      </c>
      <c r="AY308" s="246" t="s">
        <v>148</v>
      </c>
    </row>
    <row r="309" s="2" customFormat="1" ht="16.5" customHeight="1">
      <c r="A309" s="39"/>
      <c r="B309" s="40"/>
      <c r="C309" s="211" t="s">
        <v>606</v>
      </c>
      <c r="D309" s="211" t="s">
        <v>149</v>
      </c>
      <c r="E309" s="212" t="s">
        <v>607</v>
      </c>
      <c r="F309" s="213" t="s">
        <v>608</v>
      </c>
      <c r="G309" s="214" t="s">
        <v>554</v>
      </c>
      <c r="H309" s="215">
        <v>1</v>
      </c>
      <c r="I309" s="216"/>
      <c r="J309" s="217">
        <f>ROUND(I309*H309,2)</f>
        <v>0</v>
      </c>
      <c r="K309" s="213" t="s">
        <v>262</v>
      </c>
      <c r="L309" s="45"/>
      <c r="M309" s="218" t="s">
        <v>1</v>
      </c>
      <c r="N309" s="219" t="s">
        <v>38</v>
      </c>
      <c r="O309" s="92"/>
      <c r="P309" s="220">
        <f>O309*H309</f>
        <v>0</v>
      </c>
      <c r="Q309" s="220">
        <v>0.038179999999999999</v>
      </c>
      <c r="R309" s="220">
        <f>Q309*H309</f>
        <v>0.038179999999999999</v>
      </c>
      <c r="S309" s="220">
        <v>0</v>
      </c>
      <c r="T309" s="22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2" t="s">
        <v>153</v>
      </c>
      <c r="AT309" s="222" t="s">
        <v>149</v>
      </c>
      <c r="AU309" s="222" t="s">
        <v>81</v>
      </c>
      <c r="AY309" s="18" t="s">
        <v>148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8" t="s">
        <v>81</v>
      </c>
      <c r="BK309" s="223">
        <f>ROUND(I309*H309,2)</f>
        <v>0</v>
      </c>
      <c r="BL309" s="18" t="s">
        <v>153</v>
      </c>
      <c r="BM309" s="222" t="s">
        <v>609</v>
      </c>
    </row>
    <row r="310" s="2" customFormat="1">
      <c r="A310" s="39"/>
      <c r="B310" s="40"/>
      <c r="C310" s="41"/>
      <c r="D310" s="258" t="s">
        <v>264</v>
      </c>
      <c r="E310" s="41"/>
      <c r="F310" s="259" t="s">
        <v>610</v>
      </c>
      <c r="G310" s="41"/>
      <c r="H310" s="41"/>
      <c r="I310" s="260"/>
      <c r="J310" s="41"/>
      <c r="K310" s="41"/>
      <c r="L310" s="45"/>
      <c r="M310" s="261"/>
      <c r="N310" s="262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264</v>
      </c>
      <c r="AU310" s="18" t="s">
        <v>81</v>
      </c>
    </row>
    <row r="311" s="15" customFormat="1">
      <c r="A311" s="15"/>
      <c r="B311" s="263"/>
      <c r="C311" s="264"/>
      <c r="D311" s="226" t="s">
        <v>168</v>
      </c>
      <c r="E311" s="265" t="s">
        <v>1</v>
      </c>
      <c r="F311" s="266" t="s">
        <v>611</v>
      </c>
      <c r="G311" s="264"/>
      <c r="H311" s="265" t="s">
        <v>1</v>
      </c>
      <c r="I311" s="267"/>
      <c r="J311" s="264"/>
      <c r="K311" s="264"/>
      <c r="L311" s="268"/>
      <c r="M311" s="269"/>
      <c r="N311" s="270"/>
      <c r="O311" s="270"/>
      <c r="P311" s="270"/>
      <c r="Q311" s="270"/>
      <c r="R311" s="270"/>
      <c r="S311" s="270"/>
      <c r="T311" s="271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2" t="s">
        <v>168</v>
      </c>
      <c r="AU311" s="272" t="s">
        <v>81</v>
      </c>
      <c r="AV311" s="15" t="s">
        <v>81</v>
      </c>
      <c r="AW311" s="15" t="s">
        <v>30</v>
      </c>
      <c r="AX311" s="15" t="s">
        <v>73</v>
      </c>
      <c r="AY311" s="272" t="s">
        <v>148</v>
      </c>
    </row>
    <row r="312" s="15" customFormat="1">
      <c r="A312" s="15"/>
      <c r="B312" s="263"/>
      <c r="C312" s="264"/>
      <c r="D312" s="226" t="s">
        <v>168</v>
      </c>
      <c r="E312" s="265" t="s">
        <v>1</v>
      </c>
      <c r="F312" s="266" t="s">
        <v>612</v>
      </c>
      <c r="G312" s="264"/>
      <c r="H312" s="265" t="s">
        <v>1</v>
      </c>
      <c r="I312" s="267"/>
      <c r="J312" s="264"/>
      <c r="K312" s="264"/>
      <c r="L312" s="268"/>
      <c r="M312" s="269"/>
      <c r="N312" s="270"/>
      <c r="O312" s="270"/>
      <c r="P312" s="270"/>
      <c r="Q312" s="270"/>
      <c r="R312" s="270"/>
      <c r="S312" s="270"/>
      <c r="T312" s="271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72" t="s">
        <v>168</v>
      </c>
      <c r="AU312" s="272" t="s">
        <v>81</v>
      </c>
      <c r="AV312" s="15" t="s">
        <v>81</v>
      </c>
      <c r="AW312" s="15" t="s">
        <v>30</v>
      </c>
      <c r="AX312" s="15" t="s">
        <v>73</v>
      </c>
      <c r="AY312" s="272" t="s">
        <v>148</v>
      </c>
    </row>
    <row r="313" s="15" customFormat="1">
      <c r="A313" s="15"/>
      <c r="B313" s="263"/>
      <c r="C313" s="264"/>
      <c r="D313" s="226" t="s">
        <v>168</v>
      </c>
      <c r="E313" s="265" t="s">
        <v>1</v>
      </c>
      <c r="F313" s="266" t="s">
        <v>613</v>
      </c>
      <c r="G313" s="264"/>
      <c r="H313" s="265" t="s">
        <v>1</v>
      </c>
      <c r="I313" s="267"/>
      <c r="J313" s="264"/>
      <c r="K313" s="264"/>
      <c r="L313" s="268"/>
      <c r="M313" s="269"/>
      <c r="N313" s="270"/>
      <c r="O313" s="270"/>
      <c r="P313" s="270"/>
      <c r="Q313" s="270"/>
      <c r="R313" s="270"/>
      <c r="S313" s="270"/>
      <c r="T313" s="27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2" t="s">
        <v>168</v>
      </c>
      <c r="AU313" s="272" t="s">
        <v>81</v>
      </c>
      <c r="AV313" s="15" t="s">
        <v>81</v>
      </c>
      <c r="AW313" s="15" t="s">
        <v>30</v>
      </c>
      <c r="AX313" s="15" t="s">
        <v>73</v>
      </c>
      <c r="AY313" s="272" t="s">
        <v>148</v>
      </c>
    </row>
    <row r="314" s="15" customFormat="1">
      <c r="A314" s="15"/>
      <c r="B314" s="263"/>
      <c r="C314" s="264"/>
      <c r="D314" s="226" t="s">
        <v>168</v>
      </c>
      <c r="E314" s="265" t="s">
        <v>1</v>
      </c>
      <c r="F314" s="266" t="s">
        <v>614</v>
      </c>
      <c r="G314" s="264"/>
      <c r="H314" s="265" t="s">
        <v>1</v>
      </c>
      <c r="I314" s="267"/>
      <c r="J314" s="264"/>
      <c r="K314" s="264"/>
      <c r="L314" s="268"/>
      <c r="M314" s="269"/>
      <c r="N314" s="270"/>
      <c r="O314" s="270"/>
      <c r="P314" s="270"/>
      <c r="Q314" s="270"/>
      <c r="R314" s="270"/>
      <c r="S314" s="270"/>
      <c r="T314" s="27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2" t="s">
        <v>168</v>
      </c>
      <c r="AU314" s="272" t="s">
        <v>81</v>
      </c>
      <c r="AV314" s="15" t="s">
        <v>81</v>
      </c>
      <c r="AW314" s="15" t="s">
        <v>30</v>
      </c>
      <c r="AX314" s="15" t="s">
        <v>73</v>
      </c>
      <c r="AY314" s="272" t="s">
        <v>148</v>
      </c>
    </row>
    <row r="315" s="15" customFormat="1">
      <c r="A315" s="15"/>
      <c r="B315" s="263"/>
      <c r="C315" s="264"/>
      <c r="D315" s="226" t="s">
        <v>168</v>
      </c>
      <c r="E315" s="265" t="s">
        <v>1</v>
      </c>
      <c r="F315" s="266" t="s">
        <v>615</v>
      </c>
      <c r="G315" s="264"/>
      <c r="H315" s="265" t="s">
        <v>1</v>
      </c>
      <c r="I315" s="267"/>
      <c r="J315" s="264"/>
      <c r="K315" s="264"/>
      <c r="L315" s="268"/>
      <c r="M315" s="269"/>
      <c r="N315" s="270"/>
      <c r="O315" s="270"/>
      <c r="P315" s="270"/>
      <c r="Q315" s="270"/>
      <c r="R315" s="270"/>
      <c r="S315" s="270"/>
      <c r="T315" s="27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2" t="s">
        <v>168</v>
      </c>
      <c r="AU315" s="272" t="s">
        <v>81</v>
      </c>
      <c r="AV315" s="15" t="s">
        <v>81</v>
      </c>
      <c r="AW315" s="15" t="s">
        <v>30</v>
      </c>
      <c r="AX315" s="15" t="s">
        <v>73</v>
      </c>
      <c r="AY315" s="272" t="s">
        <v>148</v>
      </c>
    </row>
    <row r="316" s="15" customFormat="1">
      <c r="A316" s="15"/>
      <c r="B316" s="263"/>
      <c r="C316" s="264"/>
      <c r="D316" s="226" t="s">
        <v>168</v>
      </c>
      <c r="E316" s="265" t="s">
        <v>1</v>
      </c>
      <c r="F316" s="266" t="s">
        <v>616</v>
      </c>
      <c r="G316" s="264"/>
      <c r="H316" s="265" t="s">
        <v>1</v>
      </c>
      <c r="I316" s="267"/>
      <c r="J316" s="264"/>
      <c r="K316" s="264"/>
      <c r="L316" s="268"/>
      <c r="M316" s="269"/>
      <c r="N316" s="270"/>
      <c r="O316" s="270"/>
      <c r="P316" s="270"/>
      <c r="Q316" s="270"/>
      <c r="R316" s="270"/>
      <c r="S316" s="270"/>
      <c r="T316" s="271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2" t="s">
        <v>168</v>
      </c>
      <c r="AU316" s="272" t="s">
        <v>81</v>
      </c>
      <c r="AV316" s="15" t="s">
        <v>81</v>
      </c>
      <c r="AW316" s="15" t="s">
        <v>30</v>
      </c>
      <c r="AX316" s="15" t="s">
        <v>73</v>
      </c>
      <c r="AY316" s="272" t="s">
        <v>148</v>
      </c>
    </row>
    <row r="317" s="15" customFormat="1">
      <c r="A317" s="15"/>
      <c r="B317" s="263"/>
      <c r="C317" s="264"/>
      <c r="D317" s="226" t="s">
        <v>168</v>
      </c>
      <c r="E317" s="265" t="s">
        <v>1</v>
      </c>
      <c r="F317" s="266" t="s">
        <v>617</v>
      </c>
      <c r="G317" s="264"/>
      <c r="H317" s="265" t="s">
        <v>1</v>
      </c>
      <c r="I317" s="267"/>
      <c r="J317" s="264"/>
      <c r="K317" s="264"/>
      <c r="L317" s="268"/>
      <c r="M317" s="269"/>
      <c r="N317" s="270"/>
      <c r="O317" s="270"/>
      <c r="P317" s="270"/>
      <c r="Q317" s="270"/>
      <c r="R317" s="270"/>
      <c r="S317" s="270"/>
      <c r="T317" s="271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2" t="s">
        <v>168</v>
      </c>
      <c r="AU317" s="272" t="s">
        <v>81</v>
      </c>
      <c r="AV317" s="15" t="s">
        <v>81</v>
      </c>
      <c r="AW317" s="15" t="s">
        <v>30</v>
      </c>
      <c r="AX317" s="15" t="s">
        <v>73</v>
      </c>
      <c r="AY317" s="272" t="s">
        <v>148</v>
      </c>
    </row>
    <row r="318" s="15" customFormat="1">
      <c r="A318" s="15"/>
      <c r="B318" s="263"/>
      <c r="C318" s="264"/>
      <c r="D318" s="226" t="s">
        <v>168</v>
      </c>
      <c r="E318" s="265" t="s">
        <v>1</v>
      </c>
      <c r="F318" s="266" t="s">
        <v>618</v>
      </c>
      <c r="G318" s="264"/>
      <c r="H318" s="265" t="s">
        <v>1</v>
      </c>
      <c r="I318" s="267"/>
      <c r="J318" s="264"/>
      <c r="K318" s="264"/>
      <c r="L318" s="268"/>
      <c r="M318" s="269"/>
      <c r="N318" s="270"/>
      <c r="O318" s="270"/>
      <c r="P318" s="270"/>
      <c r="Q318" s="270"/>
      <c r="R318" s="270"/>
      <c r="S318" s="270"/>
      <c r="T318" s="271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2" t="s">
        <v>168</v>
      </c>
      <c r="AU318" s="272" t="s">
        <v>81</v>
      </c>
      <c r="AV318" s="15" t="s">
        <v>81</v>
      </c>
      <c r="AW318" s="15" t="s">
        <v>30</v>
      </c>
      <c r="AX318" s="15" t="s">
        <v>73</v>
      </c>
      <c r="AY318" s="272" t="s">
        <v>148</v>
      </c>
    </row>
    <row r="319" s="12" customFormat="1">
      <c r="A319" s="12"/>
      <c r="B319" s="224"/>
      <c r="C319" s="225"/>
      <c r="D319" s="226" t="s">
        <v>168</v>
      </c>
      <c r="E319" s="227" t="s">
        <v>1</v>
      </c>
      <c r="F319" s="228" t="s">
        <v>81</v>
      </c>
      <c r="G319" s="225"/>
      <c r="H319" s="229">
        <v>1</v>
      </c>
      <c r="I319" s="230"/>
      <c r="J319" s="225"/>
      <c r="K319" s="225"/>
      <c r="L319" s="231"/>
      <c r="M319" s="285"/>
      <c r="N319" s="286"/>
      <c r="O319" s="286"/>
      <c r="P319" s="286"/>
      <c r="Q319" s="286"/>
      <c r="R319" s="286"/>
      <c r="S319" s="286"/>
      <c r="T319" s="287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T319" s="235" t="s">
        <v>168</v>
      </c>
      <c r="AU319" s="235" t="s">
        <v>81</v>
      </c>
      <c r="AV319" s="12" t="s">
        <v>83</v>
      </c>
      <c r="AW319" s="12" t="s">
        <v>30</v>
      </c>
      <c r="AX319" s="12" t="s">
        <v>81</v>
      </c>
      <c r="AY319" s="235" t="s">
        <v>148</v>
      </c>
    </row>
    <row r="320" s="2" customFormat="1" ht="6.96" customHeight="1">
      <c r="A320" s="39"/>
      <c r="B320" s="67"/>
      <c r="C320" s="68"/>
      <c r="D320" s="68"/>
      <c r="E320" s="68"/>
      <c r="F320" s="68"/>
      <c r="G320" s="68"/>
      <c r="H320" s="68"/>
      <c r="I320" s="68"/>
      <c r="J320" s="68"/>
      <c r="K320" s="68"/>
      <c r="L320" s="45"/>
      <c r="M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</row>
  </sheetData>
  <sheetProtection sheet="1" autoFilter="0" formatColumns="0" formatRows="0" objects="1" scenarios="1" spinCount="100000" saltValue="Dsl8X7rrpR91n7MM6KWtjC3D69wBqbN6F44jgwVU/c0eu9hJacQLwn03HuiGATSNFpJR42rtsDSO0p4JBX2bqw==" hashValue="pbxTGTYRdkzEDbwGFcQuiyhuzaNp472pZjFMP7kryweIGU3Tnx1wN7pM0z/gbINLMSFGMoIAihIU111uVc0xpA==" algorithmName="SHA-512" password="CC35"/>
  <autoFilter ref="C124:K319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28" r:id="rId1" display="https://podminky.urs.cz/item/CS_URS_2023_01/113107162"/>
    <hyperlink ref="F130" r:id="rId2" display="https://podminky.urs.cz/item/CS_URS_2023_01/121103111"/>
    <hyperlink ref="F135" r:id="rId3" display="https://podminky.urs.cz/item/CS_URS_2023_01/162206113"/>
    <hyperlink ref="F154" r:id="rId4" display="https://podminky.urs.cz/item/CS_URS_2023_01/451573111"/>
    <hyperlink ref="F158" r:id="rId5" display="https://podminky.urs.cz/item/CS_URS_2023_01/175151101"/>
    <hyperlink ref="F166" r:id="rId6" display="https://podminky.urs.cz/item/CS_URS_2023_01/174101103"/>
    <hyperlink ref="F171" r:id="rId7" display="https://podminky.urs.cz/item/CS_URS_2023_01/111212362"/>
    <hyperlink ref="F175" r:id="rId8" display="https://podminky.urs.cz/item/CS_URS_2023_01/120951123"/>
    <hyperlink ref="F181" r:id="rId9" display="https://podminky.urs.cz/item/CS_URS_2021_02/339921114"/>
    <hyperlink ref="F189" r:id="rId10" display="https://podminky.urs.cz/item/CS_URS_2023_01/564851111"/>
    <hyperlink ref="F191" r:id="rId11" display="https://podminky.urs.cz/item/CS_URS_2023_01/596211213"/>
    <hyperlink ref="F211" r:id="rId12" display="https://podminky.urs.cz/item/CS_URS_2023_01/599141111"/>
    <hyperlink ref="F215" r:id="rId13" display="https://podminky.urs.cz/item/CS_URS_2023_01/894812205"/>
    <hyperlink ref="F217" r:id="rId14" display="https://podminky.urs.cz/item/CS_URS_2023_01/894812232"/>
    <hyperlink ref="F219" r:id="rId15" display="https://podminky.urs.cz/item/CS_URS_2023_01/894812261"/>
    <hyperlink ref="F221" r:id="rId16" display="https://podminky.urs.cz/item/CS_URS_2023_01/871355221"/>
    <hyperlink ref="F223" r:id="rId17" display="https://podminky.urs.cz/item/CS_URS_2023_01/899722113"/>
    <hyperlink ref="F226" r:id="rId18" display="https://podminky.urs.cz/item/CS_URS_2023_01/919735112"/>
    <hyperlink ref="F228" r:id="rId19" display="https://podminky.urs.cz/item/CS_URS_2023_01/916111123"/>
    <hyperlink ref="F235" r:id="rId20" display="https://podminky.urs.cz/item/CS_URS_2023_01/916131213"/>
    <hyperlink ref="F247" r:id="rId21" display="https://podminky.urs.cz/item/CS_URS_2023_01/916131113"/>
    <hyperlink ref="F255" r:id="rId22" display="https://podminky.urs.cz/item/CS_URS_2023_01/916231213"/>
    <hyperlink ref="F264" r:id="rId23" display="https://podminky.urs.cz/item/CS_URS_2023_01/916991121"/>
    <hyperlink ref="F268" r:id="rId24" display="https://podminky.urs.cz/item/CS_URS_2023_01/912211111"/>
    <hyperlink ref="F271" r:id="rId25" display="https://podminky.urs.cz/item/CS_URS_2023_01/914511112"/>
    <hyperlink ref="F274" r:id="rId26" display="https://podminky.urs.cz/item/CS_URS_2023_01/914111111"/>
    <hyperlink ref="F279" r:id="rId27" display="https://podminky.urs.cz/item/CS_URS_2023_01/915311111"/>
    <hyperlink ref="F287" r:id="rId28" display="https://podminky.urs.cz/item/CS_URS_2023_01/998223011"/>
    <hyperlink ref="F297" r:id="rId29" display="https://podminky.urs.cz/item/CS_URS_2023_01/997241612"/>
    <hyperlink ref="F299" r:id="rId30" display="https://podminky.urs.cz/item/CS_URS_2023_01/997321511"/>
    <hyperlink ref="F301" r:id="rId31" display="https://podminky.urs.cz/item/CS_URS_2023_01/997321519"/>
    <hyperlink ref="F310" r:id="rId32" display="https://podminky.urs.cz/item/CS_URS_2023_01/348942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ROUND(J118,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ROUND((SUM(BE118:BE143)),  2)</f>
        <v>0</v>
      </c>
      <c r="G33" s="39"/>
      <c r="H33" s="39"/>
      <c r="I33" s="156">
        <v>0.20999999999999999</v>
      </c>
      <c r="J33" s="155">
        <f>ROUND(((SUM(BE118:BE143))*I33),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ROUND((SUM(BF118:BF143)),  2)</f>
        <v>0</v>
      </c>
      <c r="G34" s="39"/>
      <c r="H34" s="39"/>
      <c r="I34" s="156">
        <v>0.12</v>
      </c>
      <c r="J34" s="155">
        <f>ROUND(((SUM(BF118:BF143))*I34),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ROUND((SUM(BG118:BG143)),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ROUND((SUM(BH118:BH143)),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ROUND((SUM(BI118:BI143)),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100.2 - Stezka pro chodce a cyklisty Ameryka - Stezka - neuznatelné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J118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250</v>
      </c>
      <c r="E97" s="183"/>
      <c r="F97" s="183"/>
      <c r="G97" s="183"/>
      <c r="H97" s="183"/>
      <c r="I97" s="183"/>
      <c r="J97" s="184">
        <f>J119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253</v>
      </c>
      <c r="E98" s="183"/>
      <c r="F98" s="183"/>
      <c r="G98" s="183"/>
      <c r="H98" s="183"/>
      <c r="I98" s="183"/>
      <c r="J98" s="184">
        <f>J133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4" s="2" customFormat="1" ht="6.96" customHeight="1">
      <c r="A104" s="39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24.96" customHeight="1">
      <c r="A105" s="39"/>
      <c r="B105" s="40"/>
      <c r="C105" s="24" t="s">
        <v>134</v>
      </c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2" customHeight="1">
      <c r="A107" s="39"/>
      <c r="B107" s="40"/>
      <c r="C107" s="33" t="s">
        <v>16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6.5" customHeight="1">
      <c r="A108" s="39"/>
      <c r="B108" s="40"/>
      <c r="C108" s="41"/>
      <c r="D108" s="41"/>
      <c r="E108" s="175" t="str">
        <f>E7</f>
        <v>Stezky pro chodce a cyklisty v Jablunkově</v>
      </c>
      <c r="F108" s="33"/>
      <c r="G108" s="33"/>
      <c r="H108" s="33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124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77" t="str">
        <f>E9</f>
        <v>SO 100.2 - Stezka pro chodce a cyklisty Ameryka - Stezka - neuznatelné náklady</v>
      </c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20</v>
      </c>
      <c r="D112" s="41"/>
      <c r="E112" s="41"/>
      <c r="F112" s="28" t="str">
        <f>F12</f>
        <v xml:space="preserve"> </v>
      </c>
      <c r="G112" s="41"/>
      <c r="H112" s="41"/>
      <c r="I112" s="33" t="s">
        <v>22</v>
      </c>
      <c r="J112" s="80" t="str">
        <f>IF(J12="","",J12)</f>
        <v>30. 4. 2025</v>
      </c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5.15" customHeight="1">
      <c r="A114" s="39"/>
      <c r="B114" s="40"/>
      <c r="C114" s="33" t="s">
        <v>24</v>
      </c>
      <c r="D114" s="41"/>
      <c r="E114" s="41"/>
      <c r="F114" s="28" t="str">
        <f>E15</f>
        <v xml:space="preserve"> </v>
      </c>
      <c r="G114" s="41"/>
      <c r="H114" s="41"/>
      <c r="I114" s="33" t="s">
        <v>29</v>
      </c>
      <c r="J114" s="37" t="str">
        <f>E21</f>
        <v xml:space="preserve"> 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27</v>
      </c>
      <c r="D115" s="41"/>
      <c r="E115" s="41"/>
      <c r="F115" s="28" t="str">
        <f>IF(E18="","",E18)</f>
        <v>Vyplň údaj</v>
      </c>
      <c r="G115" s="41"/>
      <c r="H115" s="41"/>
      <c r="I115" s="33" t="s">
        <v>31</v>
      </c>
      <c r="J115" s="37" t="str">
        <f>E24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0.32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0" customFormat="1" ht="29.28" customHeight="1">
      <c r="A117" s="186"/>
      <c r="B117" s="187"/>
      <c r="C117" s="188" t="s">
        <v>135</v>
      </c>
      <c r="D117" s="189" t="s">
        <v>58</v>
      </c>
      <c r="E117" s="189" t="s">
        <v>54</v>
      </c>
      <c r="F117" s="189" t="s">
        <v>55</v>
      </c>
      <c r="G117" s="189" t="s">
        <v>136</v>
      </c>
      <c r="H117" s="189" t="s">
        <v>137</v>
      </c>
      <c r="I117" s="189" t="s">
        <v>138</v>
      </c>
      <c r="J117" s="189" t="s">
        <v>128</v>
      </c>
      <c r="K117" s="190" t="s">
        <v>139</v>
      </c>
      <c r="L117" s="191"/>
      <c r="M117" s="101" t="s">
        <v>1</v>
      </c>
      <c r="N117" s="102" t="s">
        <v>37</v>
      </c>
      <c r="O117" s="102" t="s">
        <v>140</v>
      </c>
      <c r="P117" s="102" t="s">
        <v>141</v>
      </c>
      <c r="Q117" s="102" t="s">
        <v>142</v>
      </c>
      <c r="R117" s="102" t="s">
        <v>143</v>
      </c>
      <c r="S117" s="102" t="s">
        <v>144</v>
      </c>
      <c r="T117" s="103" t="s">
        <v>145</v>
      </c>
      <c r="U117" s="186"/>
      <c r="V117" s="186"/>
      <c r="W117" s="186"/>
      <c r="X117" s="186"/>
      <c r="Y117" s="186"/>
      <c r="Z117" s="186"/>
      <c r="AA117" s="186"/>
      <c r="AB117" s="186"/>
      <c r="AC117" s="186"/>
      <c r="AD117" s="186"/>
      <c r="AE117" s="186"/>
    </row>
    <row r="118" s="2" customFormat="1" ht="22.8" customHeight="1">
      <c r="A118" s="39"/>
      <c r="B118" s="40"/>
      <c r="C118" s="108" t="s">
        <v>146</v>
      </c>
      <c r="D118" s="41"/>
      <c r="E118" s="41"/>
      <c r="F118" s="41"/>
      <c r="G118" s="41"/>
      <c r="H118" s="41"/>
      <c r="I118" s="41"/>
      <c r="J118" s="192">
        <f>BK118</f>
        <v>0</v>
      </c>
      <c r="K118" s="41"/>
      <c r="L118" s="45"/>
      <c r="M118" s="104"/>
      <c r="N118" s="193"/>
      <c r="O118" s="105"/>
      <c r="P118" s="194">
        <f>P119+P133</f>
        <v>0</v>
      </c>
      <c r="Q118" s="105"/>
      <c r="R118" s="194">
        <f>R119+R133</f>
        <v>0</v>
      </c>
      <c r="S118" s="105"/>
      <c r="T118" s="195">
        <f>T119+T133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72</v>
      </c>
      <c r="AU118" s="18" t="s">
        <v>130</v>
      </c>
      <c r="BK118" s="196">
        <f>BK119+BK133</f>
        <v>0</v>
      </c>
    </row>
    <row r="119" s="11" customFormat="1" ht="25.92" customHeight="1">
      <c r="A119" s="11"/>
      <c r="B119" s="197"/>
      <c r="C119" s="198"/>
      <c r="D119" s="199" t="s">
        <v>72</v>
      </c>
      <c r="E119" s="200" t="s">
        <v>259</v>
      </c>
      <c r="F119" s="200" t="s">
        <v>147</v>
      </c>
      <c r="G119" s="198"/>
      <c r="H119" s="198"/>
      <c r="I119" s="201"/>
      <c r="J119" s="202">
        <f>BK119</f>
        <v>0</v>
      </c>
      <c r="K119" s="198"/>
      <c r="L119" s="203"/>
      <c r="M119" s="204"/>
      <c r="N119" s="205"/>
      <c r="O119" s="205"/>
      <c r="P119" s="206">
        <f>SUM(P120:P132)</f>
        <v>0</v>
      </c>
      <c r="Q119" s="205"/>
      <c r="R119" s="206">
        <f>SUM(R120:R132)</f>
        <v>0</v>
      </c>
      <c r="S119" s="205"/>
      <c r="T119" s="207">
        <f>SUM(T120:T132)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8" t="s">
        <v>81</v>
      </c>
      <c r="AT119" s="209" t="s">
        <v>72</v>
      </c>
      <c r="AU119" s="209" t="s">
        <v>73</v>
      </c>
      <c r="AY119" s="208" t="s">
        <v>148</v>
      </c>
      <c r="BK119" s="210">
        <f>SUM(BK120:BK132)</f>
        <v>0</v>
      </c>
    </row>
    <row r="120" s="2" customFormat="1" ht="16.5" customHeight="1">
      <c r="A120" s="39"/>
      <c r="B120" s="40"/>
      <c r="C120" s="211" t="s">
        <v>81</v>
      </c>
      <c r="D120" s="211" t="s">
        <v>149</v>
      </c>
      <c r="E120" s="212" t="s">
        <v>279</v>
      </c>
      <c r="F120" s="213" t="s">
        <v>280</v>
      </c>
      <c r="G120" s="214" t="s">
        <v>193</v>
      </c>
      <c r="H120" s="215">
        <v>888.00699999999995</v>
      </c>
      <c r="I120" s="216"/>
      <c r="J120" s="217">
        <f>ROUND(I120*H120,2)</f>
        <v>0</v>
      </c>
      <c r="K120" s="213" t="s">
        <v>262</v>
      </c>
      <c r="L120" s="45"/>
      <c r="M120" s="218" t="s">
        <v>1</v>
      </c>
      <c r="N120" s="219" t="s">
        <v>38</v>
      </c>
      <c r="O120" s="92"/>
      <c r="P120" s="220">
        <f>O120*H120</f>
        <v>0</v>
      </c>
      <c r="Q120" s="220">
        <v>0</v>
      </c>
      <c r="R120" s="220">
        <f>Q120*H120</f>
        <v>0</v>
      </c>
      <c r="S120" s="220">
        <v>0</v>
      </c>
      <c r="T120" s="22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2" t="s">
        <v>153</v>
      </c>
      <c r="AT120" s="222" t="s">
        <v>149</v>
      </c>
      <c r="AU120" s="222" t="s">
        <v>81</v>
      </c>
      <c r="AY120" s="18" t="s">
        <v>148</v>
      </c>
      <c r="BE120" s="223">
        <f>IF(N120="základní",J120,0)</f>
        <v>0</v>
      </c>
      <c r="BF120" s="223">
        <f>IF(N120="snížená",J120,0)</f>
        <v>0</v>
      </c>
      <c r="BG120" s="223">
        <f>IF(N120="zákl. přenesená",J120,0)</f>
        <v>0</v>
      </c>
      <c r="BH120" s="223">
        <f>IF(N120="sníž. přenesená",J120,0)</f>
        <v>0</v>
      </c>
      <c r="BI120" s="223">
        <f>IF(N120="nulová",J120,0)</f>
        <v>0</v>
      </c>
      <c r="BJ120" s="18" t="s">
        <v>81</v>
      </c>
      <c r="BK120" s="223">
        <f>ROUND(I120*H120,2)</f>
        <v>0</v>
      </c>
      <c r="BL120" s="18" t="s">
        <v>153</v>
      </c>
      <c r="BM120" s="222" t="s">
        <v>620</v>
      </c>
    </row>
    <row r="121" s="2" customFormat="1">
      <c r="A121" s="39"/>
      <c r="B121" s="40"/>
      <c r="C121" s="41"/>
      <c r="D121" s="258" t="s">
        <v>264</v>
      </c>
      <c r="E121" s="41"/>
      <c r="F121" s="259" t="s">
        <v>282</v>
      </c>
      <c r="G121" s="41"/>
      <c r="H121" s="41"/>
      <c r="I121" s="260"/>
      <c r="J121" s="41"/>
      <c r="K121" s="41"/>
      <c r="L121" s="45"/>
      <c r="M121" s="261"/>
      <c r="N121" s="262"/>
      <c r="O121" s="92"/>
      <c r="P121" s="92"/>
      <c r="Q121" s="92"/>
      <c r="R121" s="92"/>
      <c r="S121" s="92"/>
      <c r="T121" s="93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264</v>
      </c>
      <c r="AU121" s="18" t="s">
        <v>81</v>
      </c>
    </row>
    <row r="122" s="15" customFormat="1">
      <c r="A122" s="15"/>
      <c r="B122" s="263"/>
      <c r="C122" s="264"/>
      <c r="D122" s="226" t="s">
        <v>168</v>
      </c>
      <c r="E122" s="265" t="s">
        <v>1</v>
      </c>
      <c r="F122" s="266" t="s">
        <v>621</v>
      </c>
      <c r="G122" s="264"/>
      <c r="H122" s="265" t="s">
        <v>1</v>
      </c>
      <c r="I122" s="267"/>
      <c r="J122" s="264"/>
      <c r="K122" s="264"/>
      <c r="L122" s="268"/>
      <c r="M122" s="269"/>
      <c r="N122" s="270"/>
      <c r="O122" s="270"/>
      <c r="P122" s="270"/>
      <c r="Q122" s="270"/>
      <c r="R122" s="270"/>
      <c r="S122" s="270"/>
      <c r="T122" s="271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2" t="s">
        <v>168</v>
      </c>
      <c r="AU122" s="272" t="s">
        <v>81</v>
      </c>
      <c r="AV122" s="15" t="s">
        <v>81</v>
      </c>
      <c r="AW122" s="15" t="s">
        <v>30</v>
      </c>
      <c r="AX122" s="15" t="s">
        <v>73</v>
      </c>
      <c r="AY122" s="272" t="s">
        <v>148</v>
      </c>
    </row>
    <row r="123" s="12" customFormat="1">
      <c r="A123" s="12"/>
      <c r="B123" s="224"/>
      <c r="C123" s="225"/>
      <c r="D123" s="226" t="s">
        <v>168</v>
      </c>
      <c r="E123" s="227" t="s">
        <v>1</v>
      </c>
      <c r="F123" s="228" t="s">
        <v>622</v>
      </c>
      <c r="G123" s="225"/>
      <c r="H123" s="229">
        <v>888.00699999999995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5" t="s">
        <v>168</v>
      </c>
      <c r="AU123" s="235" t="s">
        <v>81</v>
      </c>
      <c r="AV123" s="12" t="s">
        <v>83</v>
      </c>
      <c r="AW123" s="12" t="s">
        <v>30</v>
      </c>
      <c r="AX123" s="12" t="s">
        <v>73</v>
      </c>
      <c r="AY123" s="235" t="s">
        <v>148</v>
      </c>
    </row>
    <row r="124" s="13" customFormat="1">
      <c r="A124" s="13"/>
      <c r="B124" s="236"/>
      <c r="C124" s="237"/>
      <c r="D124" s="226" t="s">
        <v>168</v>
      </c>
      <c r="E124" s="238" t="s">
        <v>1</v>
      </c>
      <c r="F124" s="239" t="s">
        <v>170</v>
      </c>
      <c r="G124" s="237"/>
      <c r="H124" s="240">
        <v>888.00699999999995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168</v>
      </c>
      <c r="AU124" s="246" t="s">
        <v>81</v>
      </c>
      <c r="AV124" s="13" t="s">
        <v>153</v>
      </c>
      <c r="AW124" s="13" t="s">
        <v>30</v>
      </c>
      <c r="AX124" s="13" t="s">
        <v>81</v>
      </c>
      <c r="AY124" s="246" t="s">
        <v>148</v>
      </c>
    </row>
    <row r="125" s="2" customFormat="1" ht="16.5" customHeight="1">
      <c r="A125" s="39"/>
      <c r="B125" s="40"/>
      <c r="C125" s="211" t="s">
        <v>83</v>
      </c>
      <c r="D125" s="211" t="s">
        <v>149</v>
      </c>
      <c r="E125" s="212" t="s">
        <v>286</v>
      </c>
      <c r="F125" s="213" t="s">
        <v>287</v>
      </c>
      <c r="G125" s="214" t="s">
        <v>193</v>
      </c>
      <c r="H125" s="215">
        <v>888.00699999999995</v>
      </c>
      <c r="I125" s="216"/>
      <c r="J125" s="217">
        <f>ROUND(I125*H125,2)</f>
        <v>0</v>
      </c>
      <c r="K125" s="213" t="s">
        <v>1</v>
      </c>
      <c r="L125" s="45"/>
      <c r="M125" s="218" t="s">
        <v>1</v>
      </c>
      <c r="N125" s="219" t="s">
        <v>38</v>
      </c>
      <c r="O125" s="92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2" t="s">
        <v>153</v>
      </c>
      <c r="AT125" s="222" t="s">
        <v>149</v>
      </c>
      <c r="AU125" s="222" t="s">
        <v>81</v>
      </c>
      <c r="AY125" s="18" t="s">
        <v>148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8" t="s">
        <v>81</v>
      </c>
      <c r="BK125" s="223">
        <f>ROUND(I125*H125,2)</f>
        <v>0</v>
      </c>
      <c r="BL125" s="18" t="s">
        <v>153</v>
      </c>
      <c r="BM125" s="222" t="s">
        <v>623</v>
      </c>
    </row>
    <row r="126" s="15" customFormat="1">
      <c r="A126" s="15"/>
      <c r="B126" s="263"/>
      <c r="C126" s="264"/>
      <c r="D126" s="226" t="s">
        <v>168</v>
      </c>
      <c r="E126" s="265" t="s">
        <v>1</v>
      </c>
      <c r="F126" s="266" t="s">
        <v>621</v>
      </c>
      <c r="G126" s="264"/>
      <c r="H126" s="265" t="s">
        <v>1</v>
      </c>
      <c r="I126" s="267"/>
      <c r="J126" s="264"/>
      <c r="K126" s="264"/>
      <c r="L126" s="268"/>
      <c r="M126" s="269"/>
      <c r="N126" s="270"/>
      <c r="O126" s="270"/>
      <c r="P126" s="270"/>
      <c r="Q126" s="270"/>
      <c r="R126" s="270"/>
      <c r="S126" s="270"/>
      <c r="T126" s="271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2" t="s">
        <v>168</v>
      </c>
      <c r="AU126" s="272" t="s">
        <v>81</v>
      </c>
      <c r="AV126" s="15" t="s">
        <v>81</v>
      </c>
      <c r="AW126" s="15" t="s">
        <v>30</v>
      </c>
      <c r="AX126" s="15" t="s">
        <v>73</v>
      </c>
      <c r="AY126" s="272" t="s">
        <v>148</v>
      </c>
    </row>
    <row r="127" s="12" customFormat="1">
      <c r="A127" s="12"/>
      <c r="B127" s="224"/>
      <c r="C127" s="225"/>
      <c r="D127" s="226" t="s">
        <v>168</v>
      </c>
      <c r="E127" s="227" t="s">
        <v>1</v>
      </c>
      <c r="F127" s="228" t="s">
        <v>622</v>
      </c>
      <c r="G127" s="225"/>
      <c r="H127" s="229">
        <v>888.00699999999995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5" t="s">
        <v>168</v>
      </c>
      <c r="AU127" s="235" t="s">
        <v>81</v>
      </c>
      <c r="AV127" s="12" t="s">
        <v>83</v>
      </c>
      <c r="AW127" s="12" t="s">
        <v>30</v>
      </c>
      <c r="AX127" s="12" t="s">
        <v>73</v>
      </c>
      <c r="AY127" s="235" t="s">
        <v>148</v>
      </c>
    </row>
    <row r="128" s="13" customFormat="1">
      <c r="A128" s="13"/>
      <c r="B128" s="236"/>
      <c r="C128" s="237"/>
      <c r="D128" s="226" t="s">
        <v>168</v>
      </c>
      <c r="E128" s="238" t="s">
        <v>1</v>
      </c>
      <c r="F128" s="239" t="s">
        <v>170</v>
      </c>
      <c r="G128" s="237"/>
      <c r="H128" s="240">
        <v>888.00699999999995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168</v>
      </c>
      <c r="AU128" s="246" t="s">
        <v>81</v>
      </c>
      <c r="AV128" s="13" t="s">
        <v>153</v>
      </c>
      <c r="AW128" s="13" t="s">
        <v>30</v>
      </c>
      <c r="AX128" s="13" t="s">
        <v>81</v>
      </c>
      <c r="AY128" s="246" t="s">
        <v>148</v>
      </c>
    </row>
    <row r="129" s="2" customFormat="1" ht="16.5" customHeight="1">
      <c r="A129" s="39"/>
      <c r="B129" s="40"/>
      <c r="C129" s="211" t="s">
        <v>156</v>
      </c>
      <c r="D129" s="211" t="s">
        <v>149</v>
      </c>
      <c r="E129" s="212" t="s">
        <v>624</v>
      </c>
      <c r="F129" s="213" t="s">
        <v>625</v>
      </c>
      <c r="G129" s="214" t="s">
        <v>152</v>
      </c>
      <c r="H129" s="215">
        <v>926</v>
      </c>
      <c r="I129" s="216"/>
      <c r="J129" s="217">
        <f>ROUND(I129*H129,2)</f>
        <v>0</v>
      </c>
      <c r="K129" s="213" t="s">
        <v>1</v>
      </c>
      <c r="L129" s="45"/>
      <c r="M129" s="218" t="s">
        <v>1</v>
      </c>
      <c r="N129" s="219" t="s">
        <v>38</v>
      </c>
      <c r="O129" s="92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2" t="s">
        <v>153</v>
      </c>
      <c r="AT129" s="222" t="s">
        <v>149</v>
      </c>
      <c r="AU129" s="222" t="s">
        <v>81</v>
      </c>
      <c r="AY129" s="18" t="s">
        <v>148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8" t="s">
        <v>81</v>
      </c>
      <c r="BK129" s="223">
        <f>ROUND(I129*H129,2)</f>
        <v>0</v>
      </c>
      <c r="BL129" s="18" t="s">
        <v>153</v>
      </c>
      <c r="BM129" s="222" t="s">
        <v>626</v>
      </c>
    </row>
    <row r="130" s="2" customFormat="1" ht="16.5" customHeight="1">
      <c r="A130" s="39"/>
      <c r="B130" s="40"/>
      <c r="C130" s="211" t="s">
        <v>153</v>
      </c>
      <c r="D130" s="211" t="s">
        <v>149</v>
      </c>
      <c r="E130" s="212" t="s">
        <v>627</v>
      </c>
      <c r="F130" s="213" t="s">
        <v>628</v>
      </c>
      <c r="G130" s="214" t="s">
        <v>152</v>
      </c>
      <c r="H130" s="215">
        <v>926</v>
      </c>
      <c r="I130" s="216"/>
      <c r="J130" s="217">
        <f>ROUND(I130*H130,2)</f>
        <v>0</v>
      </c>
      <c r="K130" s="213" t="s">
        <v>346</v>
      </c>
      <c r="L130" s="45"/>
      <c r="M130" s="218" t="s">
        <v>1</v>
      </c>
      <c r="N130" s="219" t="s">
        <v>38</v>
      </c>
      <c r="O130" s="9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2" t="s">
        <v>153</v>
      </c>
      <c r="AT130" s="222" t="s">
        <v>149</v>
      </c>
      <c r="AU130" s="222" t="s">
        <v>81</v>
      </c>
      <c r="AY130" s="18" t="s">
        <v>148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8" t="s">
        <v>81</v>
      </c>
      <c r="BK130" s="223">
        <f>ROUND(I130*H130,2)</f>
        <v>0</v>
      </c>
      <c r="BL130" s="18" t="s">
        <v>153</v>
      </c>
      <c r="BM130" s="222" t="s">
        <v>629</v>
      </c>
    </row>
    <row r="131" s="2" customFormat="1">
      <c r="A131" s="39"/>
      <c r="B131" s="40"/>
      <c r="C131" s="41"/>
      <c r="D131" s="258" t="s">
        <v>264</v>
      </c>
      <c r="E131" s="41"/>
      <c r="F131" s="259" t="s">
        <v>630</v>
      </c>
      <c r="G131" s="41"/>
      <c r="H131" s="41"/>
      <c r="I131" s="260"/>
      <c r="J131" s="41"/>
      <c r="K131" s="41"/>
      <c r="L131" s="45"/>
      <c r="M131" s="261"/>
      <c r="N131" s="262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264</v>
      </c>
      <c r="AU131" s="18" t="s">
        <v>81</v>
      </c>
    </row>
    <row r="132" s="2" customFormat="1" ht="16.5" customHeight="1">
      <c r="A132" s="39"/>
      <c r="B132" s="40"/>
      <c r="C132" s="211" t="s">
        <v>164</v>
      </c>
      <c r="D132" s="211" t="s">
        <v>149</v>
      </c>
      <c r="E132" s="212" t="s">
        <v>631</v>
      </c>
      <c r="F132" s="213" t="s">
        <v>632</v>
      </c>
      <c r="G132" s="214" t="s">
        <v>152</v>
      </c>
      <c r="H132" s="215">
        <v>926</v>
      </c>
      <c r="I132" s="216"/>
      <c r="J132" s="217">
        <f>ROUND(I132*H132,2)</f>
        <v>0</v>
      </c>
      <c r="K132" s="213" t="s">
        <v>1</v>
      </c>
      <c r="L132" s="45"/>
      <c r="M132" s="218" t="s">
        <v>1</v>
      </c>
      <c r="N132" s="219" t="s">
        <v>38</v>
      </c>
      <c r="O132" s="9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2" t="s">
        <v>153</v>
      </c>
      <c r="AT132" s="222" t="s">
        <v>149</v>
      </c>
      <c r="AU132" s="222" t="s">
        <v>81</v>
      </c>
      <c r="AY132" s="18" t="s">
        <v>148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81</v>
      </c>
      <c r="BK132" s="223">
        <f>ROUND(I132*H132,2)</f>
        <v>0</v>
      </c>
      <c r="BL132" s="18" t="s">
        <v>153</v>
      </c>
      <c r="BM132" s="222" t="s">
        <v>633</v>
      </c>
    </row>
    <row r="133" s="11" customFormat="1" ht="25.92" customHeight="1">
      <c r="A133" s="11"/>
      <c r="B133" s="197"/>
      <c r="C133" s="198"/>
      <c r="D133" s="199" t="s">
        <v>72</v>
      </c>
      <c r="E133" s="200" t="s">
        <v>438</v>
      </c>
      <c r="F133" s="200" t="s">
        <v>439</v>
      </c>
      <c r="G133" s="198"/>
      <c r="H133" s="198"/>
      <c r="I133" s="201"/>
      <c r="J133" s="202">
        <f>BK133</f>
        <v>0</v>
      </c>
      <c r="K133" s="198"/>
      <c r="L133" s="203"/>
      <c r="M133" s="204"/>
      <c r="N133" s="205"/>
      <c r="O133" s="205"/>
      <c r="P133" s="206">
        <f>SUM(P134:P143)</f>
        <v>0</v>
      </c>
      <c r="Q133" s="205"/>
      <c r="R133" s="206">
        <f>SUM(R134:R143)</f>
        <v>0</v>
      </c>
      <c r="S133" s="205"/>
      <c r="T133" s="207">
        <f>SUM(T134:T143)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08" t="s">
        <v>81</v>
      </c>
      <c r="AT133" s="209" t="s">
        <v>72</v>
      </c>
      <c r="AU133" s="209" t="s">
        <v>73</v>
      </c>
      <c r="AY133" s="208" t="s">
        <v>148</v>
      </c>
      <c r="BK133" s="210">
        <f>SUM(BK134:BK143)</f>
        <v>0</v>
      </c>
    </row>
    <row r="134" s="2" customFormat="1" ht="16.5" customHeight="1">
      <c r="A134" s="39"/>
      <c r="B134" s="40"/>
      <c r="C134" s="211" t="s">
        <v>160</v>
      </c>
      <c r="D134" s="211" t="s">
        <v>149</v>
      </c>
      <c r="E134" s="212" t="s">
        <v>634</v>
      </c>
      <c r="F134" s="213" t="s">
        <v>635</v>
      </c>
      <c r="G134" s="214" t="s">
        <v>522</v>
      </c>
      <c r="H134" s="215">
        <v>4</v>
      </c>
      <c r="I134" s="216"/>
      <c r="J134" s="217">
        <f>ROUND(I134*H134,2)</f>
        <v>0</v>
      </c>
      <c r="K134" s="213" t="s">
        <v>1</v>
      </c>
      <c r="L134" s="45"/>
      <c r="M134" s="218" t="s">
        <v>1</v>
      </c>
      <c r="N134" s="219" t="s">
        <v>38</v>
      </c>
      <c r="O134" s="9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2" t="s">
        <v>153</v>
      </c>
      <c r="AT134" s="222" t="s">
        <v>149</v>
      </c>
      <c r="AU134" s="222" t="s">
        <v>81</v>
      </c>
      <c r="AY134" s="18" t="s">
        <v>148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8" t="s">
        <v>81</v>
      </c>
      <c r="BK134" s="223">
        <f>ROUND(I134*H134,2)</f>
        <v>0</v>
      </c>
      <c r="BL134" s="18" t="s">
        <v>153</v>
      </c>
      <c r="BM134" s="222" t="s">
        <v>636</v>
      </c>
    </row>
    <row r="135" s="12" customFormat="1">
      <c r="A135" s="12"/>
      <c r="B135" s="224"/>
      <c r="C135" s="225"/>
      <c r="D135" s="226" t="s">
        <v>168</v>
      </c>
      <c r="E135" s="227" t="s">
        <v>1</v>
      </c>
      <c r="F135" s="228" t="s">
        <v>153</v>
      </c>
      <c r="G135" s="225"/>
      <c r="H135" s="229">
        <v>4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5" t="s">
        <v>168</v>
      </c>
      <c r="AU135" s="235" t="s">
        <v>81</v>
      </c>
      <c r="AV135" s="12" t="s">
        <v>83</v>
      </c>
      <c r="AW135" s="12" t="s">
        <v>30</v>
      </c>
      <c r="AX135" s="12" t="s">
        <v>81</v>
      </c>
      <c r="AY135" s="235" t="s">
        <v>148</v>
      </c>
    </row>
    <row r="136" s="15" customFormat="1">
      <c r="A136" s="15"/>
      <c r="B136" s="263"/>
      <c r="C136" s="264"/>
      <c r="D136" s="226" t="s">
        <v>168</v>
      </c>
      <c r="E136" s="265" t="s">
        <v>1</v>
      </c>
      <c r="F136" s="266" t="s">
        <v>637</v>
      </c>
      <c r="G136" s="264"/>
      <c r="H136" s="265" t="s">
        <v>1</v>
      </c>
      <c r="I136" s="267"/>
      <c r="J136" s="264"/>
      <c r="K136" s="264"/>
      <c r="L136" s="268"/>
      <c r="M136" s="269"/>
      <c r="N136" s="270"/>
      <c r="O136" s="270"/>
      <c r="P136" s="270"/>
      <c r="Q136" s="270"/>
      <c r="R136" s="270"/>
      <c r="S136" s="270"/>
      <c r="T136" s="27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2" t="s">
        <v>168</v>
      </c>
      <c r="AU136" s="272" t="s">
        <v>81</v>
      </c>
      <c r="AV136" s="15" t="s">
        <v>81</v>
      </c>
      <c r="AW136" s="15" t="s">
        <v>30</v>
      </c>
      <c r="AX136" s="15" t="s">
        <v>73</v>
      </c>
      <c r="AY136" s="272" t="s">
        <v>148</v>
      </c>
    </row>
    <row r="137" s="2" customFormat="1" ht="16.5" customHeight="1">
      <c r="A137" s="39"/>
      <c r="B137" s="40"/>
      <c r="C137" s="211" t="s">
        <v>174</v>
      </c>
      <c r="D137" s="211" t="s">
        <v>149</v>
      </c>
      <c r="E137" s="212" t="s">
        <v>638</v>
      </c>
      <c r="F137" s="213" t="s">
        <v>639</v>
      </c>
      <c r="G137" s="214" t="s">
        <v>522</v>
      </c>
      <c r="H137" s="215">
        <v>4</v>
      </c>
      <c r="I137" s="216"/>
      <c r="J137" s="217">
        <f>ROUND(I137*H137,2)</f>
        <v>0</v>
      </c>
      <c r="K137" s="213" t="s">
        <v>1</v>
      </c>
      <c r="L137" s="45"/>
      <c r="M137" s="218" t="s">
        <v>1</v>
      </c>
      <c r="N137" s="219" t="s">
        <v>38</v>
      </c>
      <c r="O137" s="92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2" t="s">
        <v>153</v>
      </c>
      <c r="AT137" s="222" t="s">
        <v>149</v>
      </c>
      <c r="AU137" s="222" t="s">
        <v>81</v>
      </c>
      <c r="AY137" s="18" t="s">
        <v>148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8" t="s">
        <v>81</v>
      </c>
      <c r="BK137" s="223">
        <f>ROUND(I137*H137,2)</f>
        <v>0</v>
      </c>
      <c r="BL137" s="18" t="s">
        <v>153</v>
      </c>
      <c r="BM137" s="222" t="s">
        <v>640</v>
      </c>
    </row>
    <row r="138" s="15" customFormat="1">
      <c r="A138" s="15"/>
      <c r="B138" s="263"/>
      <c r="C138" s="264"/>
      <c r="D138" s="226" t="s">
        <v>168</v>
      </c>
      <c r="E138" s="265" t="s">
        <v>1</v>
      </c>
      <c r="F138" s="266" t="s">
        <v>639</v>
      </c>
      <c r="G138" s="264"/>
      <c r="H138" s="265" t="s">
        <v>1</v>
      </c>
      <c r="I138" s="267"/>
      <c r="J138" s="264"/>
      <c r="K138" s="264"/>
      <c r="L138" s="268"/>
      <c r="M138" s="269"/>
      <c r="N138" s="270"/>
      <c r="O138" s="270"/>
      <c r="P138" s="270"/>
      <c r="Q138" s="270"/>
      <c r="R138" s="270"/>
      <c r="S138" s="270"/>
      <c r="T138" s="27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2" t="s">
        <v>168</v>
      </c>
      <c r="AU138" s="272" t="s">
        <v>81</v>
      </c>
      <c r="AV138" s="15" t="s">
        <v>81</v>
      </c>
      <c r="AW138" s="15" t="s">
        <v>30</v>
      </c>
      <c r="AX138" s="15" t="s">
        <v>73</v>
      </c>
      <c r="AY138" s="272" t="s">
        <v>148</v>
      </c>
    </row>
    <row r="139" s="12" customFormat="1">
      <c r="A139" s="12"/>
      <c r="B139" s="224"/>
      <c r="C139" s="225"/>
      <c r="D139" s="226" t="s">
        <v>168</v>
      </c>
      <c r="E139" s="227" t="s">
        <v>1</v>
      </c>
      <c r="F139" s="228" t="s">
        <v>153</v>
      </c>
      <c r="G139" s="225"/>
      <c r="H139" s="229">
        <v>4</v>
      </c>
      <c r="I139" s="230"/>
      <c r="J139" s="225"/>
      <c r="K139" s="225"/>
      <c r="L139" s="231"/>
      <c r="M139" s="232"/>
      <c r="N139" s="233"/>
      <c r="O139" s="233"/>
      <c r="P139" s="233"/>
      <c r="Q139" s="233"/>
      <c r="R139" s="233"/>
      <c r="S139" s="233"/>
      <c r="T139" s="234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5" t="s">
        <v>168</v>
      </c>
      <c r="AU139" s="235" t="s">
        <v>81</v>
      </c>
      <c r="AV139" s="12" t="s">
        <v>83</v>
      </c>
      <c r="AW139" s="12" t="s">
        <v>30</v>
      </c>
      <c r="AX139" s="12" t="s">
        <v>81</v>
      </c>
      <c r="AY139" s="235" t="s">
        <v>148</v>
      </c>
    </row>
    <row r="140" s="2" customFormat="1" ht="16.5" customHeight="1">
      <c r="A140" s="39"/>
      <c r="B140" s="40"/>
      <c r="C140" s="211" t="s">
        <v>163</v>
      </c>
      <c r="D140" s="211" t="s">
        <v>149</v>
      </c>
      <c r="E140" s="212" t="s">
        <v>641</v>
      </c>
      <c r="F140" s="213" t="s">
        <v>642</v>
      </c>
      <c r="G140" s="214" t="s">
        <v>159</v>
      </c>
      <c r="H140" s="215">
        <v>4</v>
      </c>
      <c r="I140" s="216"/>
      <c r="J140" s="217">
        <f>ROUND(I140*H140,2)</f>
        <v>0</v>
      </c>
      <c r="K140" s="213" t="s">
        <v>1</v>
      </c>
      <c r="L140" s="45"/>
      <c r="M140" s="218" t="s">
        <v>1</v>
      </c>
      <c r="N140" s="219" t="s">
        <v>38</v>
      </c>
      <c r="O140" s="9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2" t="s">
        <v>153</v>
      </c>
      <c r="AT140" s="222" t="s">
        <v>149</v>
      </c>
      <c r="AU140" s="222" t="s">
        <v>81</v>
      </c>
      <c r="AY140" s="18" t="s">
        <v>148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8" t="s">
        <v>81</v>
      </c>
      <c r="BK140" s="223">
        <f>ROUND(I140*H140,2)</f>
        <v>0</v>
      </c>
      <c r="BL140" s="18" t="s">
        <v>153</v>
      </c>
      <c r="BM140" s="222" t="s">
        <v>643</v>
      </c>
    </row>
    <row r="141" s="15" customFormat="1">
      <c r="A141" s="15"/>
      <c r="B141" s="263"/>
      <c r="C141" s="264"/>
      <c r="D141" s="226" t="s">
        <v>168</v>
      </c>
      <c r="E141" s="265" t="s">
        <v>1</v>
      </c>
      <c r="F141" s="266" t="s">
        <v>642</v>
      </c>
      <c r="G141" s="264"/>
      <c r="H141" s="265" t="s">
        <v>1</v>
      </c>
      <c r="I141" s="267"/>
      <c r="J141" s="264"/>
      <c r="K141" s="264"/>
      <c r="L141" s="268"/>
      <c r="M141" s="269"/>
      <c r="N141" s="270"/>
      <c r="O141" s="270"/>
      <c r="P141" s="270"/>
      <c r="Q141" s="270"/>
      <c r="R141" s="270"/>
      <c r="S141" s="270"/>
      <c r="T141" s="27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2" t="s">
        <v>168</v>
      </c>
      <c r="AU141" s="272" t="s">
        <v>81</v>
      </c>
      <c r="AV141" s="15" t="s">
        <v>81</v>
      </c>
      <c r="AW141" s="15" t="s">
        <v>30</v>
      </c>
      <c r="AX141" s="15" t="s">
        <v>73</v>
      </c>
      <c r="AY141" s="272" t="s">
        <v>148</v>
      </c>
    </row>
    <row r="142" s="12" customFormat="1">
      <c r="A142" s="12"/>
      <c r="B142" s="224"/>
      <c r="C142" s="225"/>
      <c r="D142" s="226" t="s">
        <v>168</v>
      </c>
      <c r="E142" s="227" t="s">
        <v>1</v>
      </c>
      <c r="F142" s="228" t="s">
        <v>153</v>
      </c>
      <c r="G142" s="225"/>
      <c r="H142" s="229">
        <v>4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5" t="s">
        <v>168</v>
      </c>
      <c r="AU142" s="235" t="s">
        <v>81</v>
      </c>
      <c r="AV142" s="12" t="s">
        <v>83</v>
      </c>
      <c r="AW142" s="12" t="s">
        <v>30</v>
      </c>
      <c r="AX142" s="12" t="s">
        <v>81</v>
      </c>
      <c r="AY142" s="235" t="s">
        <v>148</v>
      </c>
    </row>
    <row r="143" s="2" customFormat="1" ht="16.5" customHeight="1">
      <c r="A143" s="39"/>
      <c r="B143" s="40"/>
      <c r="C143" s="211" t="s">
        <v>187</v>
      </c>
      <c r="D143" s="211" t="s">
        <v>149</v>
      </c>
      <c r="E143" s="212" t="s">
        <v>644</v>
      </c>
      <c r="F143" s="213" t="s">
        <v>645</v>
      </c>
      <c r="G143" s="214" t="s">
        <v>159</v>
      </c>
      <c r="H143" s="215">
        <v>4</v>
      </c>
      <c r="I143" s="216"/>
      <c r="J143" s="217">
        <f>ROUND(I143*H143,2)</f>
        <v>0</v>
      </c>
      <c r="K143" s="213" t="s">
        <v>1</v>
      </c>
      <c r="L143" s="45"/>
      <c r="M143" s="247" t="s">
        <v>1</v>
      </c>
      <c r="N143" s="248" t="s">
        <v>38</v>
      </c>
      <c r="O143" s="249"/>
      <c r="P143" s="250">
        <f>O143*H143</f>
        <v>0</v>
      </c>
      <c r="Q143" s="250">
        <v>0</v>
      </c>
      <c r="R143" s="250">
        <f>Q143*H143</f>
        <v>0</v>
      </c>
      <c r="S143" s="250">
        <v>0</v>
      </c>
      <c r="T143" s="25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2" t="s">
        <v>153</v>
      </c>
      <c r="AT143" s="222" t="s">
        <v>149</v>
      </c>
      <c r="AU143" s="222" t="s">
        <v>81</v>
      </c>
      <c r="AY143" s="18" t="s">
        <v>148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8" t="s">
        <v>81</v>
      </c>
      <c r="BK143" s="223">
        <f>ROUND(I143*H143,2)</f>
        <v>0</v>
      </c>
      <c r="BL143" s="18" t="s">
        <v>153</v>
      </c>
      <c r="BM143" s="222" t="s">
        <v>646</v>
      </c>
    </row>
    <row r="144" s="2" customFormat="1" ht="6.96" customHeight="1">
      <c r="A144" s="39"/>
      <c r="B144" s="67"/>
      <c r="C144" s="68"/>
      <c r="D144" s="68"/>
      <c r="E144" s="68"/>
      <c r="F144" s="68"/>
      <c r="G144" s="68"/>
      <c r="H144" s="68"/>
      <c r="I144" s="68"/>
      <c r="J144" s="68"/>
      <c r="K144" s="68"/>
      <c r="L144" s="45"/>
      <c r="M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oaTfYjBRJLMEqh7S3PkDF2FOVKYk648FkzwUbqsXbXsN4AWdPMfw8Uxonk0yE3y4T9PfU4tAGlC1SqOMmI7toQ==" hashValue="2ZhIHa9hzQsT38knSmLlAmaUtiKITQRfrVhWyW4zQy+Mc5c6FpktuWoLS8UW/b3mK03KMvvIafCFJGWkmcTjCA==" algorithmName="SHA-512" password="CC35"/>
  <autoFilter ref="C117:K14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21" r:id="rId1" display="https://podminky.urs.cz/item/CS_URS_2023_01/162206113"/>
    <hyperlink ref="F131" r:id="rId2" display="https://podminky.urs.cz/item/CS_URS_2021_02/18235113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647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21</v>
      </c>
      <c r="F15" s="39"/>
      <c r="G15" s="39"/>
      <c r="H15" s="39"/>
      <c r="I15" s="141" t="s">
        <v>26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26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26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ROUND((SUM(BE120:BE141)),  2)</f>
        <v>0</v>
      </c>
      <c r="G33" s="39"/>
      <c r="H33" s="39"/>
      <c r="I33" s="156">
        <v>0.20999999999999999</v>
      </c>
      <c r="J33" s="155">
        <f>ROUND(((SUM(BE120:BE141))*I33),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ROUND((SUM(BF120:BF141)),  2)</f>
        <v>0</v>
      </c>
      <c r="G34" s="39"/>
      <c r="H34" s="39"/>
      <c r="I34" s="156">
        <v>0.12</v>
      </c>
      <c r="J34" s="155">
        <f>ROUND(((SUM(BF120:BF141))*I34),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ROUND((SUM(BG120:BG141)),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ROUND((SUM(BH120:BH141)),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ROUND((SUM(BI120:BI141)),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100.3 - Stezka pro chodce a cyklisty Ameryka - Stabilizace podkladu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250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251</v>
      </c>
      <c r="E98" s="183"/>
      <c r="F98" s="183"/>
      <c r="G98" s="183"/>
      <c r="H98" s="183"/>
      <c r="I98" s="183"/>
      <c r="J98" s="184">
        <f>J135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648</v>
      </c>
      <c r="E99" s="183"/>
      <c r="F99" s="183"/>
      <c r="G99" s="183"/>
      <c r="H99" s="183"/>
      <c r="I99" s="183"/>
      <c r="J99" s="184">
        <f>J140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52"/>
      <c r="C100" s="253"/>
      <c r="D100" s="254" t="s">
        <v>255</v>
      </c>
      <c r="E100" s="255"/>
      <c r="F100" s="255"/>
      <c r="G100" s="255"/>
      <c r="H100" s="255"/>
      <c r="I100" s="255"/>
      <c r="J100" s="256">
        <f>J141</f>
        <v>0</v>
      </c>
      <c r="K100" s="253"/>
      <c r="L100" s="257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134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Stezky pro chodce a cyklisty v Jablunkově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100.3 - Stezka pro chodce a cyklisty Ameryka - Stabilizace podkladu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30. 4. 2025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0" customFormat="1" ht="29.28" customHeight="1">
      <c r="A119" s="186"/>
      <c r="B119" s="187"/>
      <c r="C119" s="188" t="s">
        <v>135</v>
      </c>
      <c r="D119" s="189" t="s">
        <v>58</v>
      </c>
      <c r="E119" s="189" t="s">
        <v>54</v>
      </c>
      <c r="F119" s="189" t="s">
        <v>55</v>
      </c>
      <c r="G119" s="189" t="s">
        <v>136</v>
      </c>
      <c r="H119" s="189" t="s">
        <v>137</v>
      </c>
      <c r="I119" s="189" t="s">
        <v>138</v>
      </c>
      <c r="J119" s="189" t="s">
        <v>128</v>
      </c>
      <c r="K119" s="190" t="s">
        <v>139</v>
      </c>
      <c r="L119" s="191"/>
      <c r="M119" s="101" t="s">
        <v>1</v>
      </c>
      <c r="N119" s="102" t="s">
        <v>37</v>
      </c>
      <c r="O119" s="102" t="s">
        <v>140</v>
      </c>
      <c r="P119" s="102" t="s">
        <v>141</v>
      </c>
      <c r="Q119" s="102" t="s">
        <v>142</v>
      </c>
      <c r="R119" s="102" t="s">
        <v>143</v>
      </c>
      <c r="S119" s="102" t="s">
        <v>144</v>
      </c>
      <c r="T119" s="103" t="s">
        <v>145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9"/>
      <c r="B120" s="40"/>
      <c r="C120" s="108" t="s">
        <v>146</v>
      </c>
      <c r="D120" s="41"/>
      <c r="E120" s="41"/>
      <c r="F120" s="41"/>
      <c r="G120" s="41"/>
      <c r="H120" s="41"/>
      <c r="I120" s="41"/>
      <c r="J120" s="192">
        <f>BK120</f>
        <v>0</v>
      </c>
      <c r="K120" s="41"/>
      <c r="L120" s="45"/>
      <c r="M120" s="104"/>
      <c r="N120" s="193"/>
      <c r="O120" s="105"/>
      <c r="P120" s="194">
        <f>P121+P135+P140</f>
        <v>0</v>
      </c>
      <c r="Q120" s="105"/>
      <c r="R120" s="194">
        <f>R121+R135+R140</f>
        <v>0</v>
      </c>
      <c r="S120" s="105"/>
      <c r="T120" s="195">
        <f>T121+T135+T140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130</v>
      </c>
      <c r="BK120" s="196">
        <f>BK121+BK135+BK140</f>
        <v>0</v>
      </c>
    </row>
    <row r="121" s="11" customFormat="1" ht="25.92" customHeight="1">
      <c r="A121" s="11"/>
      <c r="B121" s="197"/>
      <c r="C121" s="198"/>
      <c r="D121" s="199" t="s">
        <v>72</v>
      </c>
      <c r="E121" s="200" t="s">
        <v>259</v>
      </c>
      <c r="F121" s="200" t="s">
        <v>147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SUM(P122:P134)</f>
        <v>0</v>
      </c>
      <c r="Q121" s="205"/>
      <c r="R121" s="206">
        <f>SUM(R122:R134)</f>
        <v>0</v>
      </c>
      <c r="S121" s="205"/>
      <c r="T121" s="207">
        <f>SUM(T122:T134)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8" t="s">
        <v>81</v>
      </c>
      <c r="AT121" s="209" t="s">
        <v>72</v>
      </c>
      <c r="AU121" s="209" t="s">
        <v>73</v>
      </c>
      <c r="AY121" s="208" t="s">
        <v>148</v>
      </c>
      <c r="BK121" s="210">
        <f>SUM(BK122:BK134)</f>
        <v>0</v>
      </c>
    </row>
    <row r="122" s="2" customFormat="1" ht="24.15" customHeight="1">
      <c r="A122" s="39"/>
      <c r="B122" s="40"/>
      <c r="C122" s="211" t="s">
        <v>649</v>
      </c>
      <c r="D122" s="211" t="s">
        <v>149</v>
      </c>
      <c r="E122" s="212" t="s">
        <v>650</v>
      </c>
      <c r="F122" s="213" t="s">
        <v>651</v>
      </c>
      <c r="G122" s="214" t="s">
        <v>193</v>
      </c>
      <c r="H122" s="215">
        <v>216.05000000000001</v>
      </c>
      <c r="I122" s="216"/>
      <c r="J122" s="217">
        <f>ROUND(I122*H122,2)</f>
        <v>0</v>
      </c>
      <c r="K122" s="213" t="s">
        <v>262</v>
      </c>
      <c r="L122" s="45"/>
      <c r="M122" s="218" t="s">
        <v>1</v>
      </c>
      <c r="N122" s="219" t="s">
        <v>38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153</v>
      </c>
      <c r="AT122" s="222" t="s">
        <v>149</v>
      </c>
      <c r="AU122" s="222" t="s">
        <v>81</v>
      </c>
      <c r="AY122" s="18" t="s">
        <v>148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81</v>
      </c>
      <c r="BK122" s="223">
        <f>ROUND(I122*H122,2)</f>
        <v>0</v>
      </c>
      <c r="BL122" s="18" t="s">
        <v>153</v>
      </c>
      <c r="BM122" s="222" t="s">
        <v>652</v>
      </c>
    </row>
    <row r="123" s="2" customFormat="1">
      <c r="A123" s="39"/>
      <c r="B123" s="40"/>
      <c r="C123" s="41"/>
      <c r="D123" s="258" t="s">
        <v>264</v>
      </c>
      <c r="E123" s="41"/>
      <c r="F123" s="259" t="s">
        <v>653</v>
      </c>
      <c r="G123" s="41"/>
      <c r="H123" s="41"/>
      <c r="I123" s="260"/>
      <c r="J123" s="41"/>
      <c r="K123" s="41"/>
      <c r="L123" s="45"/>
      <c r="M123" s="261"/>
      <c r="N123" s="262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264</v>
      </c>
      <c r="AU123" s="18" t="s">
        <v>81</v>
      </c>
    </row>
    <row r="124" s="2" customFormat="1" ht="16.5" customHeight="1">
      <c r="A124" s="39"/>
      <c r="B124" s="40"/>
      <c r="C124" s="211" t="s">
        <v>654</v>
      </c>
      <c r="D124" s="211" t="s">
        <v>149</v>
      </c>
      <c r="E124" s="212" t="s">
        <v>655</v>
      </c>
      <c r="F124" s="213" t="s">
        <v>656</v>
      </c>
      <c r="G124" s="214" t="s">
        <v>193</v>
      </c>
      <c r="H124" s="215">
        <v>216.05000000000001</v>
      </c>
      <c r="I124" s="216"/>
      <c r="J124" s="217">
        <f>ROUND(I124*H124,2)</f>
        <v>0</v>
      </c>
      <c r="K124" s="213" t="s">
        <v>262</v>
      </c>
      <c r="L124" s="45"/>
      <c r="M124" s="218" t="s">
        <v>1</v>
      </c>
      <c r="N124" s="219" t="s">
        <v>38</v>
      </c>
      <c r="O124" s="92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2" t="s">
        <v>153</v>
      </c>
      <c r="AT124" s="222" t="s">
        <v>149</v>
      </c>
      <c r="AU124" s="222" t="s">
        <v>81</v>
      </c>
      <c r="AY124" s="18" t="s">
        <v>148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8" t="s">
        <v>81</v>
      </c>
      <c r="BK124" s="223">
        <f>ROUND(I124*H124,2)</f>
        <v>0</v>
      </c>
      <c r="BL124" s="18" t="s">
        <v>153</v>
      </c>
      <c r="BM124" s="222" t="s">
        <v>657</v>
      </c>
    </row>
    <row r="125" s="2" customFormat="1">
      <c r="A125" s="39"/>
      <c r="B125" s="40"/>
      <c r="C125" s="41"/>
      <c r="D125" s="258" t="s">
        <v>264</v>
      </c>
      <c r="E125" s="41"/>
      <c r="F125" s="259" t="s">
        <v>658</v>
      </c>
      <c r="G125" s="41"/>
      <c r="H125" s="41"/>
      <c r="I125" s="260"/>
      <c r="J125" s="41"/>
      <c r="K125" s="41"/>
      <c r="L125" s="45"/>
      <c r="M125" s="261"/>
      <c r="N125" s="262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264</v>
      </c>
      <c r="AU125" s="18" t="s">
        <v>81</v>
      </c>
    </row>
    <row r="126" s="2" customFormat="1" ht="16.5" customHeight="1">
      <c r="A126" s="39"/>
      <c r="B126" s="40"/>
      <c r="C126" s="211" t="s">
        <v>659</v>
      </c>
      <c r="D126" s="211" t="s">
        <v>149</v>
      </c>
      <c r="E126" s="212" t="s">
        <v>291</v>
      </c>
      <c r="F126" s="213" t="s">
        <v>292</v>
      </c>
      <c r="G126" s="214" t="s">
        <v>193</v>
      </c>
      <c r="H126" s="215">
        <v>216.05000000000001</v>
      </c>
      <c r="I126" s="216"/>
      <c r="J126" s="217">
        <f>ROUND(I126*H126,2)</f>
        <v>0</v>
      </c>
      <c r="K126" s="213" t="s">
        <v>1</v>
      </c>
      <c r="L126" s="45"/>
      <c r="M126" s="218" t="s">
        <v>1</v>
      </c>
      <c r="N126" s="219" t="s">
        <v>38</v>
      </c>
      <c r="O126" s="9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153</v>
      </c>
      <c r="AT126" s="222" t="s">
        <v>149</v>
      </c>
      <c r="AU126" s="222" t="s">
        <v>81</v>
      </c>
      <c r="AY126" s="18" t="s">
        <v>148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81</v>
      </c>
      <c r="BK126" s="223">
        <f>ROUND(I126*H126,2)</f>
        <v>0</v>
      </c>
      <c r="BL126" s="18" t="s">
        <v>153</v>
      </c>
      <c r="BM126" s="222" t="s">
        <v>660</v>
      </c>
    </row>
    <row r="127" s="2" customFormat="1" ht="16.5" customHeight="1">
      <c r="A127" s="39"/>
      <c r="B127" s="40"/>
      <c r="C127" s="211" t="s">
        <v>661</v>
      </c>
      <c r="D127" s="211" t="s">
        <v>149</v>
      </c>
      <c r="E127" s="212" t="s">
        <v>296</v>
      </c>
      <c r="F127" s="213" t="s">
        <v>297</v>
      </c>
      <c r="G127" s="214" t="s">
        <v>193</v>
      </c>
      <c r="H127" s="215">
        <v>216.05000000000001</v>
      </c>
      <c r="I127" s="216"/>
      <c r="J127" s="217">
        <f>ROUND(I127*H127,2)</f>
        <v>0</v>
      </c>
      <c r="K127" s="213" t="s">
        <v>1</v>
      </c>
      <c r="L127" s="45"/>
      <c r="M127" s="218" t="s">
        <v>1</v>
      </c>
      <c r="N127" s="219" t="s">
        <v>38</v>
      </c>
      <c r="O127" s="9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153</v>
      </c>
      <c r="AT127" s="222" t="s">
        <v>149</v>
      </c>
      <c r="AU127" s="222" t="s">
        <v>81</v>
      </c>
      <c r="AY127" s="18" t="s">
        <v>148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81</v>
      </c>
      <c r="BK127" s="223">
        <f>ROUND(I127*H127,2)</f>
        <v>0</v>
      </c>
      <c r="BL127" s="18" t="s">
        <v>153</v>
      </c>
      <c r="BM127" s="222" t="s">
        <v>662</v>
      </c>
    </row>
    <row r="128" s="2" customFormat="1" ht="21.75" customHeight="1">
      <c r="A128" s="39"/>
      <c r="B128" s="40"/>
      <c r="C128" s="211" t="s">
        <v>663</v>
      </c>
      <c r="D128" s="211" t="s">
        <v>149</v>
      </c>
      <c r="E128" s="212" t="s">
        <v>299</v>
      </c>
      <c r="F128" s="213" t="s">
        <v>300</v>
      </c>
      <c r="G128" s="214" t="s">
        <v>193</v>
      </c>
      <c r="H128" s="215">
        <v>2160.5</v>
      </c>
      <c r="I128" s="216"/>
      <c r="J128" s="217">
        <f>ROUND(I128*H128,2)</f>
        <v>0</v>
      </c>
      <c r="K128" s="213" t="s">
        <v>1</v>
      </c>
      <c r="L128" s="45"/>
      <c r="M128" s="218" t="s">
        <v>1</v>
      </c>
      <c r="N128" s="219" t="s">
        <v>38</v>
      </c>
      <c r="O128" s="92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2" t="s">
        <v>153</v>
      </c>
      <c r="AT128" s="222" t="s">
        <v>149</v>
      </c>
      <c r="AU128" s="222" t="s">
        <v>81</v>
      </c>
      <c r="AY128" s="18" t="s">
        <v>148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8" t="s">
        <v>81</v>
      </c>
      <c r="BK128" s="223">
        <f>ROUND(I128*H128,2)</f>
        <v>0</v>
      </c>
      <c r="BL128" s="18" t="s">
        <v>153</v>
      </c>
      <c r="BM128" s="222" t="s">
        <v>664</v>
      </c>
    </row>
    <row r="129" s="12" customFormat="1">
      <c r="A129" s="12"/>
      <c r="B129" s="224"/>
      <c r="C129" s="225"/>
      <c r="D129" s="226" t="s">
        <v>168</v>
      </c>
      <c r="E129" s="227" t="s">
        <v>1</v>
      </c>
      <c r="F129" s="228" t="s">
        <v>665</v>
      </c>
      <c r="G129" s="225"/>
      <c r="H129" s="229">
        <v>2160.5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5" t="s">
        <v>168</v>
      </c>
      <c r="AU129" s="235" t="s">
        <v>81</v>
      </c>
      <c r="AV129" s="12" t="s">
        <v>83</v>
      </c>
      <c r="AW129" s="12" t="s">
        <v>30</v>
      </c>
      <c r="AX129" s="12" t="s">
        <v>73</v>
      </c>
      <c r="AY129" s="235" t="s">
        <v>148</v>
      </c>
    </row>
    <row r="130" s="13" customFormat="1">
      <c r="A130" s="13"/>
      <c r="B130" s="236"/>
      <c r="C130" s="237"/>
      <c r="D130" s="226" t="s">
        <v>168</v>
      </c>
      <c r="E130" s="238" t="s">
        <v>1</v>
      </c>
      <c r="F130" s="239" t="s">
        <v>170</v>
      </c>
      <c r="G130" s="237"/>
      <c r="H130" s="240">
        <v>2160.5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168</v>
      </c>
      <c r="AU130" s="246" t="s">
        <v>81</v>
      </c>
      <c r="AV130" s="13" t="s">
        <v>153</v>
      </c>
      <c r="AW130" s="13" t="s">
        <v>30</v>
      </c>
      <c r="AX130" s="13" t="s">
        <v>81</v>
      </c>
      <c r="AY130" s="246" t="s">
        <v>148</v>
      </c>
    </row>
    <row r="131" s="2" customFormat="1" ht="16.5" customHeight="1">
      <c r="A131" s="39"/>
      <c r="B131" s="40"/>
      <c r="C131" s="211" t="s">
        <v>666</v>
      </c>
      <c r="D131" s="211" t="s">
        <v>149</v>
      </c>
      <c r="E131" s="212" t="s">
        <v>667</v>
      </c>
      <c r="F131" s="213" t="s">
        <v>668</v>
      </c>
      <c r="G131" s="214" t="s">
        <v>210</v>
      </c>
      <c r="H131" s="215">
        <v>410.495</v>
      </c>
      <c r="I131" s="216"/>
      <c r="J131" s="217">
        <f>ROUND(I131*H131,2)</f>
        <v>0</v>
      </c>
      <c r="K131" s="213" t="s">
        <v>262</v>
      </c>
      <c r="L131" s="45"/>
      <c r="M131" s="218" t="s">
        <v>1</v>
      </c>
      <c r="N131" s="219" t="s">
        <v>38</v>
      </c>
      <c r="O131" s="9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2" t="s">
        <v>153</v>
      </c>
      <c r="AT131" s="222" t="s">
        <v>149</v>
      </c>
      <c r="AU131" s="222" t="s">
        <v>81</v>
      </c>
      <c r="AY131" s="18" t="s">
        <v>148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81</v>
      </c>
      <c r="BK131" s="223">
        <f>ROUND(I131*H131,2)</f>
        <v>0</v>
      </c>
      <c r="BL131" s="18" t="s">
        <v>153</v>
      </c>
      <c r="BM131" s="222" t="s">
        <v>669</v>
      </c>
    </row>
    <row r="132" s="2" customFormat="1">
      <c r="A132" s="39"/>
      <c r="B132" s="40"/>
      <c r="C132" s="41"/>
      <c r="D132" s="258" t="s">
        <v>264</v>
      </c>
      <c r="E132" s="41"/>
      <c r="F132" s="259" t="s">
        <v>670</v>
      </c>
      <c r="G132" s="41"/>
      <c r="H132" s="41"/>
      <c r="I132" s="260"/>
      <c r="J132" s="41"/>
      <c r="K132" s="41"/>
      <c r="L132" s="45"/>
      <c r="M132" s="261"/>
      <c r="N132" s="262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264</v>
      </c>
      <c r="AU132" s="18" t="s">
        <v>81</v>
      </c>
    </row>
    <row r="133" s="12" customFormat="1">
      <c r="A133" s="12"/>
      <c r="B133" s="224"/>
      <c r="C133" s="225"/>
      <c r="D133" s="226" t="s">
        <v>168</v>
      </c>
      <c r="E133" s="227" t="s">
        <v>1</v>
      </c>
      <c r="F133" s="228" t="s">
        <v>671</v>
      </c>
      <c r="G133" s="225"/>
      <c r="H133" s="229">
        <v>410.495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5" t="s">
        <v>168</v>
      </c>
      <c r="AU133" s="235" t="s">
        <v>81</v>
      </c>
      <c r="AV133" s="12" t="s">
        <v>83</v>
      </c>
      <c r="AW133" s="12" t="s">
        <v>30</v>
      </c>
      <c r="AX133" s="12" t="s">
        <v>73</v>
      </c>
      <c r="AY133" s="235" t="s">
        <v>148</v>
      </c>
    </row>
    <row r="134" s="13" customFormat="1">
      <c r="A134" s="13"/>
      <c r="B134" s="236"/>
      <c r="C134" s="237"/>
      <c r="D134" s="226" t="s">
        <v>168</v>
      </c>
      <c r="E134" s="238" t="s">
        <v>1</v>
      </c>
      <c r="F134" s="239" t="s">
        <v>170</v>
      </c>
      <c r="G134" s="237"/>
      <c r="H134" s="240">
        <v>410.495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168</v>
      </c>
      <c r="AU134" s="246" t="s">
        <v>81</v>
      </c>
      <c r="AV134" s="13" t="s">
        <v>153</v>
      </c>
      <c r="AW134" s="13" t="s">
        <v>30</v>
      </c>
      <c r="AX134" s="13" t="s">
        <v>81</v>
      </c>
      <c r="AY134" s="246" t="s">
        <v>148</v>
      </c>
    </row>
    <row r="135" s="11" customFormat="1" ht="25.92" customHeight="1">
      <c r="A135" s="11"/>
      <c r="B135" s="197"/>
      <c r="C135" s="198"/>
      <c r="D135" s="199" t="s">
        <v>72</v>
      </c>
      <c r="E135" s="200" t="s">
        <v>341</v>
      </c>
      <c r="F135" s="200" t="s">
        <v>342</v>
      </c>
      <c r="G135" s="198"/>
      <c r="H135" s="198"/>
      <c r="I135" s="201"/>
      <c r="J135" s="202">
        <f>BK135</f>
        <v>0</v>
      </c>
      <c r="K135" s="198"/>
      <c r="L135" s="203"/>
      <c r="M135" s="204"/>
      <c r="N135" s="205"/>
      <c r="O135" s="205"/>
      <c r="P135" s="206">
        <f>SUM(P136:P139)</f>
        <v>0</v>
      </c>
      <c r="Q135" s="205"/>
      <c r="R135" s="206">
        <f>SUM(R136:R139)</f>
        <v>0</v>
      </c>
      <c r="S135" s="205"/>
      <c r="T135" s="207">
        <f>SUM(T136:T139)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8" t="s">
        <v>81</v>
      </c>
      <c r="AT135" s="209" t="s">
        <v>72</v>
      </c>
      <c r="AU135" s="209" t="s">
        <v>73</v>
      </c>
      <c r="AY135" s="208" t="s">
        <v>148</v>
      </c>
      <c r="BK135" s="210">
        <f>SUM(BK136:BK139)</f>
        <v>0</v>
      </c>
    </row>
    <row r="136" s="2" customFormat="1" ht="16.5" customHeight="1">
      <c r="A136" s="39"/>
      <c r="B136" s="40"/>
      <c r="C136" s="211" t="s">
        <v>672</v>
      </c>
      <c r="D136" s="211" t="s">
        <v>149</v>
      </c>
      <c r="E136" s="212" t="s">
        <v>673</v>
      </c>
      <c r="F136" s="213" t="s">
        <v>674</v>
      </c>
      <c r="G136" s="214" t="s">
        <v>152</v>
      </c>
      <c r="H136" s="215">
        <v>432.10000000000002</v>
      </c>
      <c r="I136" s="216"/>
      <c r="J136" s="217">
        <f>ROUND(I136*H136,2)</f>
        <v>0</v>
      </c>
      <c r="K136" s="213" t="s">
        <v>1</v>
      </c>
      <c r="L136" s="45"/>
      <c r="M136" s="218" t="s">
        <v>1</v>
      </c>
      <c r="N136" s="219" t="s">
        <v>38</v>
      </c>
      <c r="O136" s="9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2" t="s">
        <v>153</v>
      </c>
      <c r="AT136" s="222" t="s">
        <v>149</v>
      </c>
      <c r="AU136" s="222" t="s">
        <v>81</v>
      </c>
      <c r="AY136" s="18" t="s">
        <v>148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81</v>
      </c>
      <c r="BK136" s="223">
        <f>ROUND(I136*H136,2)</f>
        <v>0</v>
      </c>
      <c r="BL136" s="18" t="s">
        <v>153</v>
      </c>
      <c r="BM136" s="222" t="s">
        <v>675</v>
      </c>
    </row>
    <row r="137" s="2" customFormat="1" ht="21.75" customHeight="1">
      <c r="A137" s="39"/>
      <c r="B137" s="40"/>
      <c r="C137" s="211" t="s">
        <v>676</v>
      </c>
      <c r="D137" s="211" t="s">
        <v>149</v>
      </c>
      <c r="E137" s="212" t="s">
        <v>677</v>
      </c>
      <c r="F137" s="213" t="s">
        <v>678</v>
      </c>
      <c r="G137" s="214" t="s">
        <v>152</v>
      </c>
      <c r="H137" s="215">
        <v>1728.4000000000001</v>
      </c>
      <c r="I137" s="216"/>
      <c r="J137" s="217">
        <f>ROUND(I137*H137,2)</f>
        <v>0</v>
      </c>
      <c r="K137" s="213" t="s">
        <v>262</v>
      </c>
      <c r="L137" s="45"/>
      <c r="M137" s="218" t="s">
        <v>1</v>
      </c>
      <c r="N137" s="219" t="s">
        <v>38</v>
      </c>
      <c r="O137" s="92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2" t="s">
        <v>153</v>
      </c>
      <c r="AT137" s="222" t="s">
        <v>149</v>
      </c>
      <c r="AU137" s="222" t="s">
        <v>81</v>
      </c>
      <c r="AY137" s="18" t="s">
        <v>148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8" t="s">
        <v>81</v>
      </c>
      <c r="BK137" s="223">
        <f>ROUND(I137*H137,2)</f>
        <v>0</v>
      </c>
      <c r="BL137" s="18" t="s">
        <v>153</v>
      </c>
      <c r="BM137" s="222" t="s">
        <v>679</v>
      </c>
    </row>
    <row r="138" s="2" customFormat="1">
      <c r="A138" s="39"/>
      <c r="B138" s="40"/>
      <c r="C138" s="41"/>
      <c r="D138" s="258" t="s">
        <v>264</v>
      </c>
      <c r="E138" s="41"/>
      <c r="F138" s="259" t="s">
        <v>680</v>
      </c>
      <c r="G138" s="41"/>
      <c r="H138" s="41"/>
      <c r="I138" s="260"/>
      <c r="J138" s="41"/>
      <c r="K138" s="41"/>
      <c r="L138" s="45"/>
      <c r="M138" s="261"/>
      <c r="N138" s="262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264</v>
      </c>
      <c r="AU138" s="18" t="s">
        <v>81</v>
      </c>
    </row>
    <row r="139" s="2" customFormat="1" ht="16.5" customHeight="1">
      <c r="A139" s="39"/>
      <c r="B139" s="40"/>
      <c r="C139" s="273" t="s">
        <v>681</v>
      </c>
      <c r="D139" s="273" t="s">
        <v>315</v>
      </c>
      <c r="E139" s="274" t="s">
        <v>682</v>
      </c>
      <c r="F139" s="275" t="s">
        <v>683</v>
      </c>
      <c r="G139" s="276" t="s">
        <v>210</v>
      </c>
      <c r="H139" s="277">
        <v>25.925999999999998</v>
      </c>
      <c r="I139" s="278"/>
      <c r="J139" s="279">
        <f>ROUND(I139*H139,2)</f>
        <v>0</v>
      </c>
      <c r="K139" s="275" t="s">
        <v>1</v>
      </c>
      <c r="L139" s="280"/>
      <c r="M139" s="281" t="s">
        <v>1</v>
      </c>
      <c r="N139" s="282" t="s">
        <v>38</v>
      </c>
      <c r="O139" s="92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2" t="s">
        <v>163</v>
      </c>
      <c r="AT139" s="222" t="s">
        <v>315</v>
      </c>
      <c r="AU139" s="222" t="s">
        <v>81</v>
      </c>
      <c r="AY139" s="18" t="s">
        <v>148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8" t="s">
        <v>81</v>
      </c>
      <c r="BK139" s="223">
        <f>ROUND(I139*H139,2)</f>
        <v>0</v>
      </c>
      <c r="BL139" s="18" t="s">
        <v>153</v>
      </c>
      <c r="BM139" s="222" t="s">
        <v>684</v>
      </c>
    </row>
    <row r="140" s="11" customFormat="1" ht="25.92" customHeight="1">
      <c r="A140" s="11"/>
      <c r="B140" s="197"/>
      <c r="C140" s="198"/>
      <c r="D140" s="199" t="s">
        <v>72</v>
      </c>
      <c r="E140" s="200" t="s">
        <v>685</v>
      </c>
      <c r="F140" s="200" t="s">
        <v>686</v>
      </c>
      <c r="G140" s="198"/>
      <c r="H140" s="198"/>
      <c r="I140" s="201"/>
      <c r="J140" s="202">
        <f>BK140</f>
        <v>0</v>
      </c>
      <c r="K140" s="198"/>
      <c r="L140" s="203"/>
      <c r="M140" s="204"/>
      <c r="N140" s="205"/>
      <c r="O140" s="205"/>
      <c r="P140" s="206">
        <f>P141</f>
        <v>0</v>
      </c>
      <c r="Q140" s="205"/>
      <c r="R140" s="206">
        <f>R141</f>
        <v>0</v>
      </c>
      <c r="S140" s="205"/>
      <c r="T140" s="207">
        <f>T141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08" t="s">
        <v>81</v>
      </c>
      <c r="AT140" s="209" t="s">
        <v>72</v>
      </c>
      <c r="AU140" s="209" t="s">
        <v>73</v>
      </c>
      <c r="AY140" s="208" t="s">
        <v>148</v>
      </c>
      <c r="BK140" s="210">
        <f>BK141</f>
        <v>0</v>
      </c>
    </row>
    <row r="141" s="11" customFormat="1" ht="22.8" customHeight="1">
      <c r="A141" s="11"/>
      <c r="B141" s="197"/>
      <c r="C141" s="198"/>
      <c r="D141" s="199" t="s">
        <v>72</v>
      </c>
      <c r="E141" s="283" t="s">
        <v>81</v>
      </c>
      <c r="F141" s="283" t="s">
        <v>147</v>
      </c>
      <c r="G141" s="198"/>
      <c r="H141" s="198"/>
      <c r="I141" s="201"/>
      <c r="J141" s="284">
        <f>BK141</f>
        <v>0</v>
      </c>
      <c r="K141" s="198"/>
      <c r="L141" s="203"/>
      <c r="M141" s="288"/>
      <c r="N141" s="289"/>
      <c r="O141" s="289"/>
      <c r="P141" s="290">
        <v>0</v>
      </c>
      <c r="Q141" s="289"/>
      <c r="R141" s="290">
        <v>0</v>
      </c>
      <c r="S141" s="289"/>
      <c r="T141" s="291"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8" t="s">
        <v>81</v>
      </c>
      <c r="AT141" s="209" t="s">
        <v>72</v>
      </c>
      <c r="AU141" s="209" t="s">
        <v>81</v>
      </c>
      <c r="AY141" s="208" t="s">
        <v>148</v>
      </c>
      <c r="BK141" s="210">
        <v>0</v>
      </c>
    </row>
    <row r="142" s="2" customFormat="1" ht="6.96" customHeight="1">
      <c r="A142" s="39"/>
      <c r="B142" s="67"/>
      <c r="C142" s="68"/>
      <c r="D142" s="68"/>
      <c r="E142" s="68"/>
      <c r="F142" s="68"/>
      <c r="G142" s="68"/>
      <c r="H142" s="68"/>
      <c r="I142" s="68"/>
      <c r="J142" s="68"/>
      <c r="K142" s="68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BtVEoi+JLevWvSLjhbmXn4BaCtvVeXSygmTnGUuS6HJSU5Mp0vx+pyOOD9z212hENrNMRXM5loneX0lAsw8DNQ==" hashValue="9oJF/5dUaLRzIwqFhrZNYwFpI23yU2vg3HUgIEvPaINhYldjiGcN8nmmMwzAUu/atoOFaGk4GFDM1irAlL+8Tw==" algorithmName="SHA-512" password="CC35"/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3" r:id="rId1" display="https://podminky.urs.cz/item/CS_URS_2023_01/122251103"/>
    <hyperlink ref="F125" r:id="rId2" display="https://podminky.urs.cz/item/CS_URS_2023_01/171251201"/>
    <hyperlink ref="F132" r:id="rId3" display="https://podminky.urs.cz/item/CS_URS_2023_01/171201231"/>
    <hyperlink ref="F138" r:id="rId4" display="https://podminky.urs.cz/item/CS_URS_2023_01/56108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687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ROUND((SUM(BE124:BE359)),  2)</f>
        <v>0</v>
      </c>
      <c r="G33" s="39"/>
      <c r="H33" s="39"/>
      <c r="I33" s="156">
        <v>0.20999999999999999</v>
      </c>
      <c r="J33" s="155">
        <f>ROUND(((SUM(BE124:BE359))*I33),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ROUND((SUM(BF124:BF359)),  2)</f>
        <v>0</v>
      </c>
      <c r="G34" s="39"/>
      <c r="H34" s="39"/>
      <c r="I34" s="156">
        <v>0.12</v>
      </c>
      <c r="J34" s="155">
        <f>ROUND(((SUM(BF124:BF359))*I34),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ROUND((SUM(BG124:BG359)),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ROUND((SUM(BH124:BH359)),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ROUND((SUM(BI124:BI359)),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SO 101.1 - Stezka pro chodce a cyklisty kolem ZŠ - Stezka - uznatelné náklady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131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688</v>
      </c>
      <c r="E98" s="183"/>
      <c r="F98" s="183"/>
      <c r="G98" s="183"/>
      <c r="H98" s="183"/>
      <c r="I98" s="183"/>
      <c r="J98" s="184">
        <f>J171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689</v>
      </c>
      <c r="E99" s="183"/>
      <c r="F99" s="183"/>
      <c r="G99" s="183"/>
      <c r="H99" s="183"/>
      <c r="I99" s="183"/>
      <c r="J99" s="184">
        <f>J185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690</v>
      </c>
      <c r="E100" s="183"/>
      <c r="F100" s="183"/>
      <c r="G100" s="183"/>
      <c r="H100" s="183"/>
      <c r="I100" s="183"/>
      <c r="J100" s="184">
        <f>J192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691</v>
      </c>
      <c r="E101" s="183"/>
      <c r="F101" s="183"/>
      <c r="G101" s="183"/>
      <c r="H101" s="183"/>
      <c r="I101" s="183"/>
      <c r="J101" s="184">
        <f>J204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692</v>
      </c>
      <c r="E102" s="183"/>
      <c r="F102" s="183"/>
      <c r="G102" s="183"/>
      <c r="H102" s="183"/>
      <c r="I102" s="183"/>
      <c r="J102" s="184">
        <f>J298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693</v>
      </c>
      <c r="E103" s="183"/>
      <c r="F103" s="183"/>
      <c r="G103" s="183"/>
      <c r="H103" s="183"/>
      <c r="I103" s="183"/>
      <c r="J103" s="184">
        <f>J347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694</v>
      </c>
      <c r="E104" s="183"/>
      <c r="F104" s="183"/>
      <c r="G104" s="183"/>
      <c r="H104" s="183"/>
      <c r="I104" s="183"/>
      <c r="J104" s="184">
        <f>J350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Stezky pro chodce a cyklisty v Jablunkově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124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 xml:space="preserve">SO 101.1 - Stezka pro chodce a cyklisty kolem ZŠ - Stezka - uznatelné náklady 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 xml:space="preserve"> </v>
      </c>
      <c r="G118" s="41"/>
      <c r="H118" s="41"/>
      <c r="I118" s="33" t="s">
        <v>22</v>
      </c>
      <c r="J118" s="80" t="str">
        <f>IF(J12="","",J12)</f>
        <v>30. 4. 2025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 xml:space="preserve"> </v>
      </c>
      <c r="G120" s="41"/>
      <c r="H120" s="41"/>
      <c r="I120" s="33" t="s">
        <v>29</v>
      </c>
      <c r="J120" s="37" t="str">
        <f>E21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27</v>
      </c>
      <c r="D121" s="41"/>
      <c r="E121" s="41"/>
      <c r="F121" s="28" t="str">
        <f>IF(E18="","",E18)</f>
        <v>Vyplň údaj</v>
      </c>
      <c r="G121" s="41"/>
      <c r="H121" s="41"/>
      <c r="I121" s="33" t="s">
        <v>31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0" customFormat="1" ht="29.28" customHeight="1">
      <c r="A123" s="186"/>
      <c r="B123" s="187"/>
      <c r="C123" s="188" t="s">
        <v>135</v>
      </c>
      <c r="D123" s="189" t="s">
        <v>58</v>
      </c>
      <c r="E123" s="189" t="s">
        <v>54</v>
      </c>
      <c r="F123" s="189" t="s">
        <v>55</v>
      </c>
      <c r="G123" s="189" t="s">
        <v>136</v>
      </c>
      <c r="H123" s="189" t="s">
        <v>137</v>
      </c>
      <c r="I123" s="189" t="s">
        <v>138</v>
      </c>
      <c r="J123" s="189" t="s">
        <v>128</v>
      </c>
      <c r="K123" s="190" t="s">
        <v>139</v>
      </c>
      <c r="L123" s="191"/>
      <c r="M123" s="101" t="s">
        <v>1</v>
      </c>
      <c r="N123" s="102" t="s">
        <v>37</v>
      </c>
      <c r="O123" s="102" t="s">
        <v>140</v>
      </c>
      <c r="P123" s="102" t="s">
        <v>141</v>
      </c>
      <c r="Q123" s="102" t="s">
        <v>142</v>
      </c>
      <c r="R123" s="102" t="s">
        <v>143</v>
      </c>
      <c r="S123" s="102" t="s">
        <v>144</v>
      </c>
      <c r="T123" s="103" t="s">
        <v>145</v>
      </c>
      <c r="U123" s="186"/>
      <c r="V123" s="186"/>
      <c r="W123" s="186"/>
      <c r="X123" s="186"/>
      <c r="Y123" s="186"/>
      <c r="Z123" s="186"/>
      <c r="AA123" s="186"/>
      <c r="AB123" s="186"/>
      <c r="AC123" s="186"/>
      <c r="AD123" s="186"/>
      <c r="AE123" s="186"/>
    </row>
    <row r="124" s="2" customFormat="1" ht="22.8" customHeight="1">
      <c r="A124" s="39"/>
      <c r="B124" s="40"/>
      <c r="C124" s="108" t="s">
        <v>146</v>
      </c>
      <c r="D124" s="41"/>
      <c r="E124" s="41"/>
      <c r="F124" s="41"/>
      <c r="G124" s="41"/>
      <c r="H124" s="41"/>
      <c r="I124" s="41"/>
      <c r="J124" s="192">
        <f>BK124</f>
        <v>0</v>
      </c>
      <c r="K124" s="41"/>
      <c r="L124" s="45"/>
      <c r="M124" s="104"/>
      <c r="N124" s="193"/>
      <c r="O124" s="105"/>
      <c r="P124" s="194">
        <f>P125+P171+P185+P192+P204+P298+P347+P350</f>
        <v>0</v>
      </c>
      <c r="Q124" s="105"/>
      <c r="R124" s="194">
        <f>R125+R171+R185+R192+R204+R298+R347+R350</f>
        <v>0</v>
      </c>
      <c r="S124" s="105"/>
      <c r="T124" s="195">
        <f>T125+T171+T185+T192+T204+T298+T347+T350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72</v>
      </c>
      <c r="AU124" s="18" t="s">
        <v>130</v>
      </c>
      <c r="BK124" s="196">
        <f>BK125+BK171+BK185+BK192+BK204+BK298+BK347+BK350</f>
        <v>0</v>
      </c>
    </row>
    <row r="125" s="11" customFormat="1" ht="25.92" customHeight="1">
      <c r="A125" s="11"/>
      <c r="B125" s="197"/>
      <c r="C125" s="198"/>
      <c r="D125" s="199" t="s">
        <v>72</v>
      </c>
      <c r="E125" s="200" t="s">
        <v>81</v>
      </c>
      <c r="F125" s="200" t="s">
        <v>147</v>
      </c>
      <c r="G125" s="198"/>
      <c r="H125" s="198"/>
      <c r="I125" s="201"/>
      <c r="J125" s="202">
        <f>BK125</f>
        <v>0</v>
      </c>
      <c r="K125" s="198"/>
      <c r="L125" s="203"/>
      <c r="M125" s="204"/>
      <c r="N125" s="205"/>
      <c r="O125" s="205"/>
      <c r="P125" s="206">
        <f>SUM(P126:P170)</f>
        <v>0</v>
      </c>
      <c r="Q125" s="205"/>
      <c r="R125" s="206">
        <f>SUM(R126:R170)</f>
        <v>0</v>
      </c>
      <c r="S125" s="205"/>
      <c r="T125" s="207">
        <f>SUM(T126:T170)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8" t="s">
        <v>81</v>
      </c>
      <c r="AT125" s="209" t="s">
        <v>72</v>
      </c>
      <c r="AU125" s="209" t="s">
        <v>73</v>
      </c>
      <c r="AY125" s="208" t="s">
        <v>148</v>
      </c>
      <c r="BK125" s="210">
        <f>SUM(BK126:BK170)</f>
        <v>0</v>
      </c>
    </row>
    <row r="126" s="2" customFormat="1" ht="16.5" customHeight="1">
      <c r="A126" s="39"/>
      <c r="B126" s="40"/>
      <c r="C126" s="211" t="s">
        <v>81</v>
      </c>
      <c r="D126" s="211" t="s">
        <v>149</v>
      </c>
      <c r="E126" s="212" t="s">
        <v>695</v>
      </c>
      <c r="F126" s="213" t="s">
        <v>696</v>
      </c>
      <c r="G126" s="214" t="s">
        <v>193</v>
      </c>
      <c r="H126" s="215">
        <v>521.22299999999996</v>
      </c>
      <c r="I126" s="216"/>
      <c r="J126" s="217">
        <f>ROUND(I126*H126,2)</f>
        <v>0</v>
      </c>
      <c r="K126" s="213" t="s">
        <v>1</v>
      </c>
      <c r="L126" s="45"/>
      <c r="M126" s="218" t="s">
        <v>1</v>
      </c>
      <c r="N126" s="219" t="s">
        <v>38</v>
      </c>
      <c r="O126" s="92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2" t="s">
        <v>153</v>
      </c>
      <c r="AT126" s="222" t="s">
        <v>149</v>
      </c>
      <c r="AU126" s="222" t="s">
        <v>81</v>
      </c>
      <c r="AY126" s="18" t="s">
        <v>148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8" t="s">
        <v>81</v>
      </c>
      <c r="BK126" s="223">
        <f>ROUND(I126*H126,2)</f>
        <v>0</v>
      </c>
      <c r="BL126" s="18" t="s">
        <v>153</v>
      </c>
      <c r="BM126" s="222" t="s">
        <v>83</v>
      </c>
    </row>
    <row r="127" s="12" customFormat="1">
      <c r="A127" s="12"/>
      <c r="B127" s="224"/>
      <c r="C127" s="225"/>
      <c r="D127" s="226" t="s">
        <v>168</v>
      </c>
      <c r="E127" s="227" t="s">
        <v>1</v>
      </c>
      <c r="F127" s="228" t="s">
        <v>697</v>
      </c>
      <c r="G127" s="225"/>
      <c r="H127" s="229">
        <v>535.14300000000003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5" t="s">
        <v>168</v>
      </c>
      <c r="AU127" s="235" t="s">
        <v>81</v>
      </c>
      <c r="AV127" s="12" t="s">
        <v>83</v>
      </c>
      <c r="AW127" s="12" t="s">
        <v>30</v>
      </c>
      <c r="AX127" s="12" t="s">
        <v>73</v>
      </c>
      <c r="AY127" s="235" t="s">
        <v>148</v>
      </c>
    </row>
    <row r="128" s="15" customFormat="1">
      <c r="A128" s="15"/>
      <c r="B128" s="263"/>
      <c r="C128" s="264"/>
      <c r="D128" s="226" t="s">
        <v>168</v>
      </c>
      <c r="E128" s="265" t="s">
        <v>1</v>
      </c>
      <c r="F128" s="266" t="s">
        <v>698</v>
      </c>
      <c r="G128" s="264"/>
      <c r="H128" s="265" t="s">
        <v>1</v>
      </c>
      <c r="I128" s="267"/>
      <c r="J128" s="264"/>
      <c r="K128" s="264"/>
      <c r="L128" s="268"/>
      <c r="M128" s="269"/>
      <c r="N128" s="270"/>
      <c r="O128" s="270"/>
      <c r="P128" s="270"/>
      <c r="Q128" s="270"/>
      <c r="R128" s="270"/>
      <c r="S128" s="270"/>
      <c r="T128" s="27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2" t="s">
        <v>168</v>
      </c>
      <c r="AU128" s="272" t="s">
        <v>81</v>
      </c>
      <c r="AV128" s="15" t="s">
        <v>81</v>
      </c>
      <c r="AW128" s="15" t="s">
        <v>30</v>
      </c>
      <c r="AX128" s="15" t="s">
        <v>73</v>
      </c>
      <c r="AY128" s="272" t="s">
        <v>148</v>
      </c>
    </row>
    <row r="129" s="12" customFormat="1">
      <c r="A129" s="12"/>
      <c r="B129" s="224"/>
      <c r="C129" s="225"/>
      <c r="D129" s="226" t="s">
        <v>168</v>
      </c>
      <c r="E129" s="227" t="s">
        <v>1</v>
      </c>
      <c r="F129" s="228" t="s">
        <v>699</v>
      </c>
      <c r="G129" s="225"/>
      <c r="H129" s="229">
        <v>-13.92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5" t="s">
        <v>168</v>
      </c>
      <c r="AU129" s="235" t="s">
        <v>81</v>
      </c>
      <c r="AV129" s="12" t="s">
        <v>83</v>
      </c>
      <c r="AW129" s="12" t="s">
        <v>30</v>
      </c>
      <c r="AX129" s="12" t="s">
        <v>73</v>
      </c>
      <c r="AY129" s="235" t="s">
        <v>148</v>
      </c>
    </row>
    <row r="130" s="13" customFormat="1">
      <c r="A130" s="13"/>
      <c r="B130" s="236"/>
      <c r="C130" s="237"/>
      <c r="D130" s="226" t="s">
        <v>168</v>
      </c>
      <c r="E130" s="238" t="s">
        <v>1</v>
      </c>
      <c r="F130" s="239" t="s">
        <v>170</v>
      </c>
      <c r="G130" s="237"/>
      <c r="H130" s="240">
        <v>521.22299999999996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168</v>
      </c>
      <c r="AU130" s="246" t="s">
        <v>81</v>
      </c>
      <c r="AV130" s="13" t="s">
        <v>153</v>
      </c>
      <c r="AW130" s="13" t="s">
        <v>30</v>
      </c>
      <c r="AX130" s="13" t="s">
        <v>81</v>
      </c>
      <c r="AY130" s="246" t="s">
        <v>148</v>
      </c>
    </row>
    <row r="131" s="2" customFormat="1" ht="16.5" customHeight="1">
      <c r="A131" s="39"/>
      <c r="B131" s="40"/>
      <c r="C131" s="211" t="s">
        <v>83</v>
      </c>
      <c r="D131" s="211" t="s">
        <v>149</v>
      </c>
      <c r="E131" s="212" t="s">
        <v>700</v>
      </c>
      <c r="F131" s="213" t="s">
        <v>701</v>
      </c>
      <c r="G131" s="214" t="s">
        <v>193</v>
      </c>
      <c r="H131" s="215">
        <v>521.22299999999996</v>
      </c>
      <c r="I131" s="216"/>
      <c r="J131" s="217">
        <f>ROUND(I131*H131,2)</f>
        <v>0</v>
      </c>
      <c r="K131" s="213" t="s">
        <v>1</v>
      </c>
      <c r="L131" s="45"/>
      <c r="M131" s="218" t="s">
        <v>1</v>
      </c>
      <c r="N131" s="219" t="s">
        <v>38</v>
      </c>
      <c r="O131" s="92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2" t="s">
        <v>153</v>
      </c>
      <c r="AT131" s="222" t="s">
        <v>149</v>
      </c>
      <c r="AU131" s="222" t="s">
        <v>81</v>
      </c>
      <c r="AY131" s="18" t="s">
        <v>148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8" t="s">
        <v>81</v>
      </c>
      <c r="BK131" s="223">
        <f>ROUND(I131*H131,2)</f>
        <v>0</v>
      </c>
      <c r="BL131" s="18" t="s">
        <v>153</v>
      </c>
      <c r="BM131" s="222" t="s">
        <v>153</v>
      </c>
    </row>
    <row r="132" s="2" customFormat="1" ht="16.5" customHeight="1">
      <c r="A132" s="39"/>
      <c r="B132" s="40"/>
      <c r="C132" s="211" t="s">
        <v>156</v>
      </c>
      <c r="D132" s="211" t="s">
        <v>149</v>
      </c>
      <c r="E132" s="212" t="s">
        <v>702</v>
      </c>
      <c r="F132" s="213" t="s">
        <v>703</v>
      </c>
      <c r="G132" s="214" t="s">
        <v>193</v>
      </c>
      <c r="H132" s="215">
        <v>5</v>
      </c>
      <c r="I132" s="216"/>
      <c r="J132" s="217">
        <f>ROUND(I132*H132,2)</f>
        <v>0</v>
      </c>
      <c r="K132" s="213" t="s">
        <v>1</v>
      </c>
      <c r="L132" s="45"/>
      <c r="M132" s="218" t="s">
        <v>1</v>
      </c>
      <c r="N132" s="219" t="s">
        <v>38</v>
      </c>
      <c r="O132" s="92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2" t="s">
        <v>153</v>
      </c>
      <c r="AT132" s="222" t="s">
        <v>149</v>
      </c>
      <c r="AU132" s="222" t="s">
        <v>81</v>
      </c>
      <c r="AY132" s="18" t="s">
        <v>148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8" t="s">
        <v>81</v>
      </c>
      <c r="BK132" s="223">
        <f>ROUND(I132*H132,2)</f>
        <v>0</v>
      </c>
      <c r="BL132" s="18" t="s">
        <v>153</v>
      </c>
      <c r="BM132" s="222" t="s">
        <v>160</v>
      </c>
    </row>
    <row r="133" s="2" customFormat="1" ht="16.5" customHeight="1">
      <c r="A133" s="39"/>
      <c r="B133" s="40"/>
      <c r="C133" s="211" t="s">
        <v>153</v>
      </c>
      <c r="D133" s="211" t="s">
        <v>149</v>
      </c>
      <c r="E133" s="212" t="s">
        <v>704</v>
      </c>
      <c r="F133" s="213" t="s">
        <v>705</v>
      </c>
      <c r="G133" s="214" t="s">
        <v>193</v>
      </c>
      <c r="H133" s="215">
        <v>13.92</v>
      </c>
      <c r="I133" s="216"/>
      <c r="J133" s="217">
        <f>ROUND(I133*H133,2)</f>
        <v>0</v>
      </c>
      <c r="K133" s="213" t="s">
        <v>1</v>
      </c>
      <c r="L133" s="45"/>
      <c r="M133" s="218" t="s">
        <v>1</v>
      </c>
      <c r="N133" s="219" t="s">
        <v>38</v>
      </c>
      <c r="O133" s="92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2" t="s">
        <v>153</v>
      </c>
      <c r="AT133" s="222" t="s">
        <v>149</v>
      </c>
      <c r="AU133" s="222" t="s">
        <v>81</v>
      </c>
      <c r="AY133" s="18" t="s">
        <v>148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8" t="s">
        <v>81</v>
      </c>
      <c r="BK133" s="223">
        <f>ROUND(I133*H133,2)</f>
        <v>0</v>
      </c>
      <c r="BL133" s="18" t="s">
        <v>153</v>
      </c>
      <c r="BM133" s="222" t="s">
        <v>163</v>
      </c>
    </row>
    <row r="134" s="12" customFormat="1">
      <c r="A134" s="12"/>
      <c r="B134" s="224"/>
      <c r="C134" s="225"/>
      <c r="D134" s="226" t="s">
        <v>168</v>
      </c>
      <c r="E134" s="227" t="s">
        <v>1</v>
      </c>
      <c r="F134" s="228" t="s">
        <v>706</v>
      </c>
      <c r="G134" s="225"/>
      <c r="H134" s="229">
        <v>13.92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5" t="s">
        <v>168</v>
      </c>
      <c r="AU134" s="235" t="s">
        <v>81</v>
      </c>
      <c r="AV134" s="12" t="s">
        <v>83</v>
      </c>
      <c r="AW134" s="12" t="s">
        <v>30</v>
      </c>
      <c r="AX134" s="12" t="s">
        <v>73</v>
      </c>
      <c r="AY134" s="235" t="s">
        <v>148</v>
      </c>
    </row>
    <row r="135" s="13" customFormat="1">
      <c r="A135" s="13"/>
      <c r="B135" s="236"/>
      <c r="C135" s="237"/>
      <c r="D135" s="226" t="s">
        <v>168</v>
      </c>
      <c r="E135" s="238" t="s">
        <v>1</v>
      </c>
      <c r="F135" s="239" t="s">
        <v>170</v>
      </c>
      <c r="G135" s="237"/>
      <c r="H135" s="240">
        <v>13.92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168</v>
      </c>
      <c r="AU135" s="246" t="s">
        <v>81</v>
      </c>
      <c r="AV135" s="13" t="s">
        <v>153</v>
      </c>
      <c r="AW135" s="13" t="s">
        <v>30</v>
      </c>
      <c r="AX135" s="13" t="s">
        <v>81</v>
      </c>
      <c r="AY135" s="246" t="s">
        <v>148</v>
      </c>
    </row>
    <row r="136" s="2" customFormat="1" ht="16.5" customHeight="1">
      <c r="A136" s="39"/>
      <c r="B136" s="40"/>
      <c r="C136" s="211" t="s">
        <v>164</v>
      </c>
      <c r="D136" s="211" t="s">
        <v>149</v>
      </c>
      <c r="E136" s="212" t="s">
        <v>707</v>
      </c>
      <c r="F136" s="213" t="s">
        <v>708</v>
      </c>
      <c r="G136" s="214" t="s">
        <v>193</v>
      </c>
      <c r="H136" s="215">
        <v>22.413</v>
      </c>
      <c r="I136" s="216"/>
      <c r="J136" s="217">
        <f>ROUND(I136*H136,2)</f>
        <v>0</v>
      </c>
      <c r="K136" s="213" t="s">
        <v>1</v>
      </c>
      <c r="L136" s="45"/>
      <c r="M136" s="218" t="s">
        <v>1</v>
      </c>
      <c r="N136" s="219" t="s">
        <v>38</v>
      </c>
      <c r="O136" s="9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2" t="s">
        <v>153</v>
      </c>
      <c r="AT136" s="222" t="s">
        <v>149</v>
      </c>
      <c r="AU136" s="222" t="s">
        <v>81</v>
      </c>
      <c r="AY136" s="18" t="s">
        <v>148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81</v>
      </c>
      <c r="BK136" s="223">
        <f>ROUND(I136*H136,2)</f>
        <v>0</v>
      </c>
      <c r="BL136" s="18" t="s">
        <v>153</v>
      </c>
      <c r="BM136" s="222" t="s">
        <v>167</v>
      </c>
    </row>
    <row r="137" s="15" customFormat="1">
      <c r="A137" s="15"/>
      <c r="B137" s="263"/>
      <c r="C137" s="264"/>
      <c r="D137" s="226" t="s">
        <v>168</v>
      </c>
      <c r="E137" s="265" t="s">
        <v>1</v>
      </c>
      <c r="F137" s="266" t="s">
        <v>709</v>
      </c>
      <c r="G137" s="264"/>
      <c r="H137" s="265" t="s">
        <v>1</v>
      </c>
      <c r="I137" s="267"/>
      <c r="J137" s="264"/>
      <c r="K137" s="264"/>
      <c r="L137" s="268"/>
      <c r="M137" s="269"/>
      <c r="N137" s="270"/>
      <c r="O137" s="270"/>
      <c r="P137" s="270"/>
      <c r="Q137" s="270"/>
      <c r="R137" s="270"/>
      <c r="S137" s="270"/>
      <c r="T137" s="27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2" t="s">
        <v>168</v>
      </c>
      <c r="AU137" s="272" t="s">
        <v>81</v>
      </c>
      <c r="AV137" s="15" t="s">
        <v>81</v>
      </c>
      <c r="AW137" s="15" t="s">
        <v>30</v>
      </c>
      <c r="AX137" s="15" t="s">
        <v>73</v>
      </c>
      <c r="AY137" s="272" t="s">
        <v>148</v>
      </c>
    </row>
    <row r="138" s="12" customFormat="1">
      <c r="A138" s="12"/>
      <c r="B138" s="224"/>
      <c r="C138" s="225"/>
      <c r="D138" s="226" t="s">
        <v>168</v>
      </c>
      <c r="E138" s="227" t="s">
        <v>1</v>
      </c>
      <c r="F138" s="228" t="s">
        <v>710</v>
      </c>
      <c r="G138" s="225"/>
      <c r="H138" s="229">
        <v>22.413</v>
      </c>
      <c r="I138" s="230"/>
      <c r="J138" s="225"/>
      <c r="K138" s="225"/>
      <c r="L138" s="231"/>
      <c r="M138" s="232"/>
      <c r="N138" s="233"/>
      <c r="O138" s="233"/>
      <c r="P138" s="233"/>
      <c r="Q138" s="233"/>
      <c r="R138" s="233"/>
      <c r="S138" s="233"/>
      <c r="T138" s="234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5" t="s">
        <v>168</v>
      </c>
      <c r="AU138" s="235" t="s">
        <v>81</v>
      </c>
      <c r="AV138" s="12" t="s">
        <v>83</v>
      </c>
      <c r="AW138" s="12" t="s">
        <v>30</v>
      </c>
      <c r="AX138" s="12" t="s">
        <v>73</v>
      </c>
      <c r="AY138" s="235" t="s">
        <v>148</v>
      </c>
    </row>
    <row r="139" s="13" customFormat="1">
      <c r="A139" s="13"/>
      <c r="B139" s="236"/>
      <c r="C139" s="237"/>
      <c r="D139" s="226" t="s">
        <v>168</v>
      </c>
      <c r="E139" s="238" t="s">
        <v>1</v>
      </c>
      <c r="F139" s="239" t="s">
        <v>170</v>
      </c>
      <c r="G139" s="237"/>
      <c r="H139" s="240">
        <v>22.413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168</v>
      </c>
      <c r="AU139" s="246" t="s">
        <v>81</v>
      </c>
      <c r="AV139" s="13" t="s">
        <v>153</v>
      </c>
      <c r="AW139" s="13" t="s">
        <v>30</v>
      </c>
      <c r="AX139" s="13" t="s">
        <v>81</v>
      </c>
      <c r="AY139" s="246" t="s">
        <v>148</v>
      </c>
    </row>
    <row r="140" s="2" customFormat="1" ht="16.5" customHeight="1">
      <c r="A140" s="39"/>
      <c r="B140" s="40"/>
      <c r="C140" s="211" t="s">
        <v>160</v>
      </c>
      <c r="D140" s="211" t="s">
        <v>149</v>
      </c>
      <c r="E140" s="212" t="s">
        <v>711</v>
      </c>
      <c r="F140" s="213" t="s">
        <v>712</v>
      </c>
      <c r="G140" s="214" t="s">
        <v>193</v>
      </c>
      <c r="H140" s="215">
        <v>557.55499999999995</v>
      </c>
      <c r="I140" s="216"/>
      <c r="J140" s="217">
        <f>ROUND(I140*H140,2)</f>
        <v>0</v>
      </c>
      <c r="K140" s="213" t="s">
        <v>1</v>
      </c>
      <c r="L140" s="45"/>
      <c r="M140" s="218" t="s">
        <v>1</v>
      </c>
      <c r="N140" s="219" t="s">
        <v>38</v>
      </c>
      <c r="O140" s="9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2" t="s">
        <v>153</v>
      </c>
      <c r="AT140" s="222" t="s">
        <v>149</v>
      </c>
      <c r="AU140" s="222" t="s">
        <v>81</v>
      </c>
      <c r="AY140" s="18" t="s">
        <v>148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8" t="s">
        <v>81</v>
      </c>
      <c r="BK140" s="223">
        <f>ROUND(I140*H140,2)</f>
        <v>0</v>
      </c>
      <c r="BL140" s="18" t="s">
        <v>153</v>
      </c>
      <c r="BM140" s="222" t="s">
        <v>8</v>
      </c>
    </row>
    <row r="141" s="2" customFormat="1" ht="16.5" customHeight="1">
      <c r="A141" s="39"/>
      <c r="B141" s="40"/>
      <c r="C141" s="211" t="s">
        <v>174</v>
      </c>
      <c r="D141" s="211" t="s">
        <v>149</v>
      </c>
      <c r="E141" s="212" t="s">
        <v>713</v>
      </c>
      <c r="F141" s="213" t="s">
        <v>714</v>
      </c>
      <c r="G141" s="214" t="s">
        <v>193</v>
      </c>
      <c r="H141" s="215">
        <v>557.55499999999995</v>
      </c>
      <c r="I141" s="216"/>
      <c r="J141" s="217">
        <f>ROUND(I141*H141,2)</f>
        <v>0</v>
      </c>
      <c r="K141" s="213" t="s">
        <v>1</v>
      </c>
      <c r="L141" s="45"/>
      <c r="M141" s="218" t="s">
        <v>1</v>
      </c>
      <c r="N141" s="219" t="s">
        <v>38</v>
      </c>
      <c r="O141" s="92"/>
      <c r="P141" s="220">
        <f>O141*H141</f>
        <v>0</v>
      </c>
      <c r="Q141" s="220">
        <v>0</v>
      </c>
      <c r="R141" s="220">
        <f>Q141*H141</f>
        <v>0</v>
      </c>
      <c r="S141" s="220">
        <v>0</v>
      </c>
      <c r="T141" s="22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2" t="s">
        <v>153</v>
      </c>
      <c r="AT141" s="222" t="s">
        <v>149</v>
      </c>
      <c r="AU141" s="222" t="s">
        <v>81</v>
      </c>
      <c r="AY141" s="18" t="s">
        <v>148</v>
      </c>
      <c r="BE141" s="223">
        <f>IF(N141="základní",J141,0)</f>
        <v>0</v>
      </c>
      <c r="BF141" s="223">
        <f>IF(N141="snížená",J141,0)</f>
        <v>0</v>
      </c>
      <c r="BG141" s="223">
        <f>IF(N141="zákl. přenesená",J141,0)</f>
        <v>0</v>
      </c>
      <c r="BH141" s="223">
        <f>IF(N141="sníž. přenesená",J141,0)</f>
        <v>0</v>
      </c>
      <c r="BI141" s="223">
        <f>IF(N141="nulová",J141,0)</f>
        <v>0</v>
      </c>
      <c r="BJ141" s="18" t="s">
        <v>81</v>
      </c>
      <c r="BK141" s="223">
        <f>ROUND(I141*H141,2)</f>
        <v>0</v>
      </c>
      <c r="BL141" s="18" t="s">
        <v>153</v>
      </c>
      <c r="BM141" s="222" t="s">
        <v>177</v>
      </c>
    </row>
    <row r="142" s="12" customFormat="1">
      <c r="A142" s="12"/>
      <c r="B142" s="224"/>
      <c r="C142" s="225"/>
      <c r="D142" s="226" t="s">
        <v>168</v>
      </c>
      <c r="E142" s="227" t="s">
        <v>1</v>
      </c>
      <c r="F142" s="228" t="s">
        <v>715</v>
      </c>
      <c r="G142" s="225"/>
      <c r="H142" s="229">
        <v>557.55499999999995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5" t="s">
        <v>168</v>
      </c>
      <c r="AU142" s="235" t="s">
        <v>81</v>
      </c>
      <c r="AV142" s="12" t="s">
        <v>83</v>
      </c>
      <c r="AW142" s="12" t="s">
        <v>30</v>
      </c>
      <c r="AX142" s="12" t="s">
        <v>73</v>
      </c>
      <c r="AY142" s="235" t="s">
        <v>148</v>
      </c>
    </row>
    <row r="143" s="13" customFormat="1">
      <c r="A143" s="13"/>
      <c r="B143" s="236"/>
      <c r="C143" s="237"/>
      <c r="D143" s="226" t="s">
        <v>168</v>
      </c>
      <c r="E143" s="238" t="s">
        <v>1</v>
      </c>
      <c r="F143" s="239" t="s">
        <v>170</v>
      </c>
      <c r="G143" s="237"/>
      <c r="H143" s="240">
        <v>557.55499999999995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168</v>
      </c>
      <c r="AU143" s="246" t="s">
        <v>81</v>
      </c>
      <c r="AV143" s="13" t="s">
        <v>153</v>
      </c>
      <c r="AW143" s="13" t="s">
        <v>30</v>
      </c>
      <c r="AX143" s="13" t="s">
        <v>81</v>
      </c>
      <c r="AY143" s="246" t="s">
        <v>148</v>
      </c>
    </row>
    <row r="144" s="2" customFormat="1" ht="16.5" customHeight="1">
      <c r="A144" s="39"/>
      <c r="B144" s="40"/>
      <c r="C144" s="211" t="s">
        <v>163</v>
      </c>
      <c r="D144" s="211" t="s">
        <v>149</v>
      </c>
      <c r="E144" s="212" t="s">
        <v>716</v>
      </c>
      <c r="F144" s="213" t="s">
        <v>717</v>
      </c>
      <c r="G144" s="214" t="s">
        <v>193</v>
      </c>
      <c r="H144" s="215">
        <v>557.55499999999995</v>
      </c>
      <c r="I144" s="216"/>
      <c r="J144" s="217">
        <f>ROUND(I144*H144,2)</f>
        <v>0</v>
      </c>
      <c r="K144" s="213" t="s">
        <v>1</v>
      </c>
      <c r="L144" s="45"/>
      <c r="M144" s="218" t="s">
        <v>1</v>
      </c>
      <c r="N144" s="219" t="s">
        <v>38</v>
      </c>
      <c r="O144" s="92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2" t="s">
        <v>153</v>
      </c>
      <c r="AT144" s="222" t="s">
        <v>149</v>
      </c>
      <c r="AU144" s="222" t="s">
        <v>81</v>
      </c>
      <c r="AY144" s="18" t="s">
        <v>148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8" t="s">
        <v>81</v>
      </c>
      <c r="BK144" s="223">
        <f>ROUND(I144*H144,2)</f>
        <v>0</v>
      </c>
      <c r="BL144" s="18" t="s">
        <v>153</v>
      </c>
      <c r="BM144" s="222" t="s">
        <v>182</v>
      </c>
    </row>
    <row r="145" s="2" customFormat="1" ht="16.5" customHeight="1">
      <c r="A145" s="39"/>
      <c r="B145" s="40"/>
      <c r="C145" s="211" t="s">
        <v>187</v>
      </c>
      <c r="D145" s="211" t="s">
        <v>149</v>
      </c>
      <c r="E145" s="212" t="s">
        <v>718</v>
      </c>
      <c r="F145" s="213" t="s">
        <v>719</v>
      </c>
      <c r="G145" s="214" t="s">
        <v>193</v>
      </c>
      <c r="H145" s="215">
        <v>557.55499999999995</v>
      </c>
      <c r="I145" s="216"/>
      <c r="J145" s="217">
        <f>ROUND(I145*H145,2)</f>
        <v>0</v>
      </c>
      <c r="K145" s="213" t="s">
        <v>1</v>
      </c>
      <c r="L145" s="45"/>
      <c r="M145" s="218" t="s">
        <v>1</v>
      </c>
      <c r="N145" s="219" t="s">
        <v>38</v>
      </c>
      <c r="O145" s="92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2" t="s">
        <v>153</v>
      </c>
      <c r="AT145" s="222" t="s">
        <v>149</v>
      </c>
      <c r="AU145" s="222" t="s">
        <v>81</v>
      </c>
      <c r="AY145" s="18" t="s">
        <v>148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8" t="s">
        <v>81</v>
      </c>
      <c r="BK145" s="223">
        <f>ROUND(I145*H145,2)</f>
        <v>0</v>
      </c>
      <c r="BL145" s="18" t="s">
        <v>153</v>
      </c>
      <c r="BM145" s="222" t="s">
        <v>190</v>
      </c>
    </row>
    <row r="146" s="2" customFormat="1" ht="16.5" customHeight="1">
      <c r="A146" s="39"/>
      <c r="B146" s="40"/>
      <c r="C146" s="211" t="s">
        <v>167</v>
      </c>
      <c r="D146" s="211" t="s">
        <v>149</v>
      </c>
      <c r="E146" s="212" t="s">
        <v>720</v>
      </c>
      <c r="F146" s="213" t="s">
        <v>721</v>
      </c>
      <c r="G146" s="214" t="s">
        <v>152</v>
      </c>
      <c r="H146" s="215">
        <v>660.58000000000004</v>
      </c>
      <c r="I146" s="216"/>
      <c r="J146" s="217">
        <f>ROUND(I146*H146,2)</f>
        <v>0</v>
      </c>
      <c r="K146" s="213" t="s">
        <v>1</v>
      </c>
      <c r="L146" s="45"/>
      <c r="M146" s="218" t="s">
        <v>1</v>
      </c>
      <c r="N146" s="219" t="s">
        <v>38</v>
      </c>
      <c r="O146" s="92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2" t="s">
        <v>153</v>
      </c>
      <c r="AT146" s="222" t="s">
        <v>149</v>
      </c>
      <c r="AU146" s="222" t="s">
        <v>81</v>
      </c>
      <c r="AY146" s="18" t="s">
        <v>148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8" t="s">
        <v>81</v>
      </c>
      <c r="BK146" s="223">
        <f>ROUND(I146*H146,2)</f>
        <v>0</v>
      </c>
      <c r="BL146" s="18" t="s">
        <v>153</v>
      </c>
      <c r="BM146" s="222" t="s">
        <v>194</v>
      </c>
    </row>
    <row r="147" s="12" customFormat="1">
      <c r="A147" s="12"/>
      <c r="B147" s="224"/>
      <c r="C147" s="225"/>
      <c r="D147" s="226" t="s">
        <v>168</v>
      </c>
      <c r="E147" s="227" t="s">
        <v>1</v>
      </c>
      <c r="F147" s="228" t="s">
        <v>722</v>
      </c>
      <c r="G147" s="225"/>
      <c r="H147" s="229">
        <v>741.33000000000004</v>
      </c>
      <c r="I147" s="230"/>
      <c r="J147" s="225"/>
      <c r="K147" s="225"/>
      <c r="L147" s="231"/>
      <c r="M147" s="232"/>
      <c r="N147" s="233"/>
      <c r="O147" s="233"/>
      <c r="P147" s="233"/>
      <c r="Q147" s="233"/>
      <c r="R147" s="233"/>
      <c r="S147" s="233"/>
      <c r="T147" s="234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5" t="s">
        <v>168</v>
      </c>
      <c r="AU147" s="235" t="s">
        <v>81</v>
      </c>
      <c r="AV147" s="12" t="s">
        <v>83</v>
      </c>
      <c r="AW147" s="12" t="s">
        <v>30</v>
      </c>
      <c r="AX147" s="12" t="s">
        <v>73</v>
      </c>
      <c r="AY147" s="235" t="s">
        <v>148</v>
      </c>
    </row>
    <row r="148" s="15" customFormat="1">
      <c r="A148" s="15"/>
      <c r="B148" s="263"/>
      <c r="C148" s="264"/>
      <c r="D148" s="226" t="s">
        <v>168</v>
      </c>
      <c r="E148" s="265" t="s">
        <v>1</v>
      </c>
      <c r="F148" s="266" t="s">
        <v>723</v>
      </c>
      <c r="G148" s="264"/>
      <c r="H148" s="265" t="s">
        <v>1</v>
      </c>
      <c r="I148" s="267"/>
      <c r="J148" s="264"/>
      <c r="K148" s="264"/>
      <c r="L148" s="268"/>
      <c r="M148" s="269"/>
      <c r="N148" s="270"/>
      <c r="O148" s="270"/>
      <c r="P148" s="270"/>
      <c r="Q148" s="270"/>
      <c r="R148" s="270"/>
      <c r="S148" s="270"/>
      <c r="T148" s="27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2" t="s">
        <v>168</v>
      </c>
      <c r="AU148" s="272" t="s">
        <v>81</v>
      </c>
      <c r="AV148" s="15" t="s">
        <v>81</v>
      </c>
      <c r="AW148" s="15" t="s">
        <v>30</v>
      </c>
      <c r="AX148" s="15" t="s">
        <v>73</v>
      </c>
      <c r="AY148" s="272" t="s">
        <v>148</v>
      </c>
    </row>
    <row r="149" s="12" customFormat="1">
      <c r="A149" s="12"/>
      <c r="B149" s="224"/>
      <c r="C149" s="225"/>
      <c r="D149" s="226" t="s">
        <v>168</v>
      </c>
      <c r="E149" s="227" t="s">
        <v>1</v>
      </c>
      <c r="F149" s="228" t="s">
        <v>724</v>
      </c>
      <c r="G149" s="225"/>
      <c r="H149" s="229">
        <v>-80.75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5" t="s">
        <v>168</v>
      </c>
      <c r="AU149" s="235" t="s">
        <v>81</v>
      </c>
      <c r="AV149" s="12" t="s">
        <v>83</v>
      </c>
      <c r="AW149" s="12" t="s">
        <v>30</v>
      </c>
      <c r="AX149" s="12" t="s">
        <v>73</v>
      </c>
      <c r="AY149" s="235" t="s">
        <v>148</v>
      </c>
    </row>
    <row r="150" s="13" customFormat="1">
      <c r="A150" s="13"/>
      <c r="B150" s="236"/>
      <c r="C150" s="237"/>
      <c r="D150" s="226" t="s">
        <v>168</v>
      </c>
      <c r="E150" s="238" t="s">
        <v>1</v>
      </c>
      <c r="F150" s="239" t="s">
        <v>170</v>
      </c>
      <c r="G150" s="237"/>
      <c r="H150" s="240">
        <v>660.58000000000004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168</v>
      </c>
      <c r="AU150" s="246" t="s">
        <v>81</v>
      </c>
      <c r="AV150" s="13" t="s">
        <v>153</v>
      </c>
      <c r="AW150" s="13" t="s">
        <v>30</v>
      </c>
      <c r="AX150" s="13" t="s">
        <v>81</v>
      </c>
      <c r="AY150" s="246" t="s">
        <v>148</v>
      </c>
    </row>
    <row r="151" s="2" customFormat="1" ht="16.5" customHeight="1">
      <c r="A151" s="39"/>
      <c r="B151" s="40"/>
      <c r="C151" s="211" t="s">
        <v>196</v>
      </c>
      <c r="D151" s="211" t="s">
        <v>149</v>
      </c>
      <c r="E151" s="212" t="s">
        <v>725</v>
      </c>
      <c r="F151" s="213" t="s">
        <v>726</v>
      </c>
      <c r="G151" s="214" t="s">
        <v>152</v>
      </c>
      <c r="H151" s="215">
        <v>2685.0720000000001</v>
      </c>
      <c r="I151" s="216"/>
      <c r="J151" s="217">
        <f>ROUND(I151*H151,2)</f>
        <v>0</v>
      </c>
      <c r="K151" s="213" t="s">
        <v>1</v>
      </c>
      <c r="L151" s="45"/>
      <c r="M151" s="218" t="s">
        <v>1</v>
      </c>
      <c r="N151" s="219" t="s">
        <v>38</v>
      </c>
      <c r="O151" s="92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2" t="s">
        <v>153</v>
      </c>
      <c r="AT151" s="222" t="s">
        <v>149</v>
      </c>
      <c r="AU151" s="222" t="s">
        <v>81</v>
      </c>
      <c r="AY151" s="18" t="s">
        <v>148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8" t="s">
        <v>81</v>
      </c>
      <c r="BK151" s="223">
        <f>ROUND(I151*H151,2)</f>
        <v>0</v>
      </c>
      <c r="BL151" s="18" t="s">
        <v>153</v>
      </c>
      <c r="BM151" s="222" t="s">
        <v>199</v>
      </c>
    </row>
    <row r="152" s="15" customFormat="1">
      <c r="A152" s="15"/>
      <c r="B152" s="263"/>
      <c r="C152" s="264"/>
      <c r="D152" s="226" t="s">
        <v>168</v>
      </c>
      <c r="E152" s="265" t="s">
        <v>1</v>
      </c>
      <c r="F152" s="266" t="s">
        <v>727</v>
      </c>
      <c r="G152" s="264"/>
      <c r="H152" s="265" t="s">
        <v>1</v>
      </c>
      <c r="I152" s="267"/>
      <c r="J152" s="264"/>
      <c r="K152" s="264"/>
      <c r="L152" s="268"/>
      <c r="M152" s="269"/>
      <c r="N152" s="270"/>
      <c r="O152" s="270"/>
      <c r="P152" s="270"/>
      <c r="Q152" s="270"/>
      <c r="R152" s="270"/>
      <c r="S152" s="270"/>
      <c r="T152" s="27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2" t="s">
        <v>168</v>
      </c>
      <c r="AU152" s="272" t="s">
        <v>81</v>
      </c>
      <c r="AV152" s="15" t="s">
        <v>81</v>
      </c>
      <c r="AW152" s="15" t="s">
        <v>30</v>
      </c>
      <c r="AX152" s="15" t="s">
        <v>73</v>
      </c>
      <c r="AY152" s="272" t="s">
        <v>148</v>
      </c>
    </row>
    <row r="153" s="12" customFormat="1">
      <c r="A153" s="12"/>
      <c r="B153" s="224"/>
      <c r="C153" s="225"/>
      <c r="D153" s="226" t="s">
        <v>168</v>
      </c>
      <c r="E153" s="227" t="s">
        <v>1</v>
      </c>
      <c r="F153" s="228" t="s">
        <v>728</v>
      </c>
      <c r="G153" s="225"/>
      <c r="H153" s="229">
        <v>734.94399999999996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5" t="s">
        <v>168</v>
      </c>
      <c r="AU153" s="235" t="s">
        <v>81</v>
      </c>
      <c r="AV153" s="12" t="s">
        <v>83</v>
      </c>
      <c r="AW153" s="12" t="s">
        <v>30</v>
      </c>
      <c r="AX153" s="12" t="s">
        <v>73</v>
      </c>
      <c r="AY153" s="235" t="s">
        <v>148</v>
      </c>
    </row>
    <row r="154" s="15" customFormat="1">
      <c r="A154" s="15"/>
      <c r="B154" s="263"/>
      <c r="C154" s="264"/>
      <c r="D154" s="226" t="s">
        <v>168</v>
      </c>
      <c r="E154" s="265" t="s">
        <v>1</v>
      </c>
      <c r="F154" s="266" t="s">
        <v>729</v>
      </c>
      <c r="G154" s="264"/>
      <c r="H154" s="265" t="s">
        <v>1</v>
      </c>
      <c r="I154" s="267"/>
      <c r="J154" s="264"/>
      <c r="K154" s="264"/>
      <c r="L154" s="268"/>
      <c r="M154" s="269"/>
      <c r="N154" s="270"/>
      <c r="O154" s="270"/>
      <c r="P154" s="270"/>
      <c r="Q154" s="270"/>
      <c r="R154" s="270"/>
      <c r="S154" s="270"/>
      <c r="T154" s="27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2" t="s">
        <v>168</v>
      </c>
      <c r="AU154" s="272" t="s">
        <v>81</v>
      </c>
      <c r="AV154" s="15" t="s">
        <v>81</v>
      </c>
      <c r="AW154" s="15" t="s">
        <v>30</v>
      </c>
      <c r="AX154" s="15" t="s">
        <v>73</v>
      </c>
      <c r="AY154" s="272" t="s">
        <v>148</v>
      </c>
    </row>
    <row r="155" s="12" customFormat="1">
      <c r="A155" s="12"/>
      <c r="B155" s="224"/>
      <c r="C155" s="225"/>
      <c r="D155" s="226" t="s">
        <v>168</v>
      </c>
      <c r="E155" s="227" t="s">
        <v>1</v>
      </c>
      <c r="F155" s="228" t="s">
        <v>730</v>
      </c>
      <c r="G155" s="225"/>
      <c r="H155" s="229">
        <v>-102.17</v>
      </c>
      <c r="I155" s="230"/>
      <c r="J155" s="225"/>
      <c r="K155" s="225"/>
      <c r="L155" s="231"/>
      <c r="M155" s="232"/>
      <c r="N155" s="233"/>
      <c r="O155" s="233"/>
      <c r="P155" s="233"/>
      <c r="Q155" s="233"/>
      <c r="R155" s="233"/>
      <c r="S155" s="233"/>
      <c r="T155" s="234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5" t="s">
        <v>168</v>
      </c>
      <c r="AU155" s="235" t="s">
        <v>81</v>
      </c>
      <c r="AV155" s="12" t="s">
        <v>83</v>
      </c>
      <c r="AW155" s="12" t="s">
        <v>30</v>
      </c>
      <c r="AX155" s="12" t="s">
        <v>73</v>
      </c>
      <c r="AY155" s="235" t="s">
        <v>148</v>
      </c>
    </row>
    <row r="156" s="15" customFormat="1">
      <c r="A156" s="15"/>
      <c r="B156" s="263"/>
      <c r="C156" s="264"/>
      <c r="D156" s="226" t="s">
        <v>168</v>
      </c>
      <c r="E156" s="265" t="s">
        <v>1</v>
      </c>
      <c r="F156" s="266" t="s">
        <v>731</v>
      </c>
      <c r="G156" s="264"/>
      <c r="H156" s="265" t="s">
        <v>1</v>
      </c>
      <c r="I156" s="267"/>
      <c r="J156" s="264"/>
      <c r="K156" s="264"/>
      <c r="L156" s="268"/>
      <c r="M156" s="269"/>
      <c r="N156" s="270"/>
      <c r="O156" s="270"/>
      <c r="P156" s="270"/>
      <c r="Q156" s="270"/>
      <c r="R156" s="270"/>
      <c r="S156" s="270"/>
      <c r="T156" s="27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2" t="s">
        <v>168</v>
      </c>
      <c r="AU156" s="272" t="s">
        <v>81</v>
      </c>
      <c r="AV156" s="15" t="s">
        <v>81</v>
      </c>
      <c r="AW156" s="15" t="s">
        <v>30</v>
      </c>
      <c r="AX156" s="15" t="s">
        <v>73</v>
      </c>
      <c r="AY156" s="272" t="s">
        <v>148</v>
      </c>
    </row>
    <row r="157" s="12" customFormat="1">
      <c r="A157" s="12"/>
      <c r="B157" s="224"/>
      <c r="C157" s="225"/>
      <c r="D157" s="226" t="s">
        <v>168</v>
      </c>
      <c r="E157" s="227" t="s">
        <v>1</v>
      </c>
      <c r="F157" s="228" t="s">
        <v>732</v>
      </c>
      <c r="G157" s="225"/>
      <c r="H157" s="229">
        <v>2205.2979999999998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5" t="s">
        <v>168</v>
      </c>
      <c r="AU157" s="235" t="s">
        <v>81</v>
      </c>
      <c r="AV157" s="12" t="s">
        <v>83</v>
      </c>
      <c r="AW157" s="12" t="s">
        <v>30</v>
      </c>
      <c r="AX157" s="12" t="s">
        <v>73</v>
      </c>
      <c r="AY157" s="235" t="s">
        <v>148</v>
      </c>
    </row>
    <row r="158" s="15" customFormat="1">
      <c r="A158" s="15"/>
      <c r="B158" s="263"/>
      <c r="C158" s="264"/>
      <c r="D158" s="226" t="s">
        <v>168</v>
      </c>
      <c r="E158" s="265" t="s">
        <v>1</v>
      </c>
      <c r="F158" s="266" t="s">
        <v>733</v>
      </c>
      <c r="G158" s="264"/>
      <c r="H158" s="265" t="s">
        <v>1</v>
      </c>
      <c r="I158" s="267"/>
      <c r="J158" s="264"/>
      <c r="K158" s="264"/>
      <c r="L158" s="268"/>
      <c r="M158" s="269"/>
      <c r="N158" s="270"/>
      <c r="O158" s="270"/>
      <c r="P158" s="270"/>
      <c r="Q158" s="270"/>
      <c r="R158" s="270"/>
      <c r="S158" s="270"/>
      <c r="T158" s="27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2" t="s">
        <v>168</v>
      </c>
      <c r="AU158" s="272" t="s">
        <v>81</v>
      </c>
      <c r="AV158" s="15" t="s">
        <v>81</v>
      </c>
      <c r="AW158" s="15" t="s">
        <v>30</v>
      </c>
      <c r="AX158" s="15" t="s">
        <v>73</v>
      </c>
      <c r="AY158" s="272" t="s">
        <v>148</v>
      </c>
    </row>
    <row r="159" s="12" customFormat="1">
      <c r="A159" s="12"/>
      <c r="B159" s="224"/>
      <c r="C159" s="225"/>
      <c r="D159" s="226" t="s">
        <v>168</v>
      </c>
      <c r="E159" s="227" t="s">
        <v>1</v>
      </c>
      <c r="F159" s="228" t="s">
        <v>734</v>
      </c>
      <c r="G159" s="225"/>
      <c r="H159" s="229">
        <v>-153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5" t="s">
        <v>168</v>
      </c>
      <c r="AU159" s="235" t="s">
        <v>81</v>
      </c>
      <c r="AV159" s="12" t="s">
        <v>83</v>
      </c>
      <c r="AW159" s="12" t="s">
        <v>30</v>
      </c>
      <c r="AX159" s="12" t="s">
        <v>73</v>
      </c>
      <c r="AY159" s="235" t="s">
        <v>148</v>
      </c>
    </row>
    <row r="160" s="13" customFormat="1">
      <c r="A160" s="13"/>
      <c r="B160" s="236"/>
      <c r="C160" s="237"/>
      <c r="D160" s="226" t="s">
        <v>168</v>
      </c>
      <c r="E160" s="238" t="s">
        <v>1</v>
      </c>
      <c r="F160" s="239" t="s">
        <v>170</v>
      </c>
      <c r="G160" s="237"/>
      <c r="H160" s="240">
        <v>2685.0720000000001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168</v>
      </c>
      <c r="AU160" s="246" t="s">
        <v>81</v>
      </c>
      <c r="AV160" s="13" t="s">
        <v>153</v>
      </c>
      <c r="AW160" s="13" t="s">
        <v>30</v>
      </c>
      <c r="AX160" s="13" t="s">
        <v>81</v>
      </c>
      <c r="AY160" s="246" t="s">
        <v>148</v>
      </c>
    </row>
    <row r="161" s="2" customFormat="1" ht="16.5" customHeight="1">
      <c r="A161" s="39"/>
      <c r="B161" s="40"/>
      <c r="C161" s="211" t="s">
        <v>8</v>
      </c>
      <c r="D161" s="211" t="s">
        <v>149</v>
      </c>
      <c r="E161" s="212" t="s">
        <v>735</v>
      </c>
      <c r="F161" s="213" t="s">
        <v>736</v>
      </c>
      <c r="G161" s="214" t="s">
        <v>152</v>
      </c>
      <c r="H161" s="215">
        <v>660.54999999999995</v>
      </c>
      <c r="I161" s="216"/>
      <c r="J161" s="217">
        <f>ROUND(I161*H161,2)</f>
        <v>0</v>
      </c>
      <c r="K161" s="213" t="s">
        <v>1</v>
      </c>
      <c r="L161" s="45"/>
      <c r="M161" s="218" t="s">
        <v>1</v>
      </c>
      <c r="N161" s="219" t="s">
        <v>38</v>
      </c>
      <c r="O161" s="9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2" t="s">
        <v>153</v>
      </c>
      <c r="AT161" s="222" t="s">
        <v>149</v>
      </c>
      <c r="AU161" s="222" t="s">
        <v>81</v>
      </c>
      <c r="AY161" s="18" t="s">
        <v>148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8" t="s">
        <v>81</v>
      </c>
      <c r="BK161" s="223">
        <f>ROUND(I161*H161,2)</f>
        <v>0</v>
      </c>
      <c r="BL161" s="18" t="s">
        <v>153</v>
      </c>
      <c r="BM161" s="222" t="s">
        <v>204</v>
      </c>
    </row>
    <row r="162" s="12" customFormat="1">
      <c r="A162" s="12"/>
      <c r="B162" s="224"/>
      <c r="C162" s="225"/>
      <c r="D162" s="226" t="s">
        <v>168</v>
      </c>
      <c r="E162" s="227" t="s">
        <v>1</v>
      </c>
      <c r="F162" s="228" t="s">
        <v>737</v>
      </c>
      <c r="G162" s="225"/>
      <c r="H162" s="229">
        <v>741.29999999999995</v>
      </c>
      <c r="I162" s="230"/>
      <c r="J162" s="225"/>
      <c r="K162" s="225"/>
      <c r="L162" s="231"/>
      <c r="M162" s="232"/>
      <c r="N162" s="233"/>
      <c r="O162" s="233"/>
      <c r="P162" s="233"/>
      <c r="Q162" s="233"/>
      <c r="R162" s="233"/>
      <c r="S162" s="233"/>
      <c r="T162" s="234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5" t="s">
        <v>168</v>
      </c>
      <c r="AU162" s="235" t="s">
        <v>81</v>
      </c>
      <c r="AV162" s="12" t="s">
        <v>83</v>
      </c>
      <c r="AW162" s="12" t="s">
        <v>30</v>
      </c>
      <c r="AX162" s="12" t="s">
        <v>73</v>
      </c>
      <c r="AY162" s="235" t="s">
        <v>148</v>
      </c>
    </row>
    <row r="163" s="15" customFormat="1">
      <c r="A163" s="15"/>
      <c r="B163" s="263"/>
      <c r="C163" s="264"/>
      <c r="D163" s="226" t="s">
        <v>168</v>
      </c>
      <c r="E163" s="265" t="s">
        <v>1</v>
      </c>
      <c r="F163" s="266" t="s">
        <v>738</v>
      </c>
      <c r="G163" s="264"/>
      <c r="H163" s="265" t="s">
        <v>1</v>
      </c>
      <c r="I163" s="267"/>
      <c r="J163" s="264"/>
      <c r="K163" s="264"/>
      <c r="L163" s="268"/>
      <c r="M163" s="269"/>
      <c r="N163" s="270"/>
      <c r="O163" s="270"/>
      <c r="P163" s="270"/>
      <c r="Q163" s="270"/>
      <c r="R163" s="270"/>
      <c r="S163" s="270"/>
      <c r="T163" s="27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2" t="s">
        <v>168</v>
      </c>
      <c r="AU163" s="272" t="s">
        <v>81</v>
      </c>
      <c r="AV163" s="15" t="s">
        <v>81</v>
      </c>
      <c r="AW163" s="15" t="s">
        <v>30</v>
      </c>
      <c r="AX163" s="15" t="s">
        <v>73</v>
      </c>
      <c r="AY163" s="272" t="s">
        <v>148</v>
      </c>
    </row>
    <row r="164" s="12" customFormat="1">
      <c r="A164" s="12"/>
      <c r="B164" s="224"/>
      <c r="C164" s="225"/>
      <c r="D164" s="226" t="s">
        <v>168</v>
      </c>
      <c r="E164" s="227" t="s">
        <v>1</v>
      </c>
      <c r="F164" s="228" t="s">
        <v>724</v>
      </c>
      <c r="G164" s="225"/>
      <c r="H164" s="229">
        <v>-80.75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5" t="s">
        <v>168</v>
      </c>
      <c r="AU164" s="235" t="s">
        <v>81</v>
      </c>
      <c r="AV164" s="12" t="s">
        <v>83</v>
      </c>
      <c r="AW164" s="12" t="s">
        <v>30</v>
      </c>
      <c r="AX164" s="12" t="s">
        <v>73</v>
      </c>
      <c r="AY164" s="235" t="s">
        <v>148</v>
      </c>
    </row>
    <row r="165" s="13" customFormat="1">
      <c r="A165" s="13"/>
      <c r="B165" s="236"/>
      <c r="C165" s="237"/>
      <c r="D165" s="226" t="s">
        <v>168</v>
      </c>
      <c r="E165" s="238" t="s">
        <v>1</v>
      </c>
      <c r="F165" s="239" t="s">
        <v>170</v>
      </c>
      <c r="G165" s="237"/>
      <c r="H165" s="240">
        <v>660.54999999999995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168</v>
      </c>
      <c r="AU165" s="246" t="s">
        <v>81</v>
      </c>
      <c r="AV165" s="13" t="s">
        <v>153</v>
      </c>
      <c r="AW165" s="13" t="s">
        <v>30</v>
      </c>
      <c r="AX165" s="13" t="s">
        <v>81</v>
      </c>
      <c r="AY165" s="246" t="s">
        <v>148</v>
      </c>
    </row>
    <row r="166" s="2" customFormat="1" ht="16.5" customHeight="1">
      <c r="A166" s="39"/>
      <c r="B166" s="40"/>
      <c r="C166" s="211" t="s">
        <v>207</v>
      </c>
      <c r="D166" s="211" t="s">
        <v>149</v>
      </c>
      <c r="E166" s="212" t="s">
        <v>739</v>
      </c>
      <c r="F166" s="213" t="s">
        <v>740</v>
      </c>
      <c r="G166" s="214" t="s">
        <v>603</v>
      </c>
      <c r="H166" s="215">
        <v>19.817</v>
      </c>
      <c r="I166" s="216"/>
      <c r="J166" s="217">
        <f>ROUND(I166*H166,2)</f>
        <v>0</v>
      </c>
      <c r="K166" s="213" t="s">
        <v>1</v>
      </c>
      <c r="L166" s="45"/>
      <c r="M166" s="218" t="s">
        <v>1</v>
      </c>
      <c r="N166" s="219" t="s">
        <v>38</v>
      </c>
      <c r="O166" s="92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2" t="s">
        <v>153</v>
      </c>
      <c r="AT166" s="222" t="s">
        <v>149</v>
      </c>
      <c r="AU166" s="222" t="s">
        <v>81</v>
      </c>
      <c r="AY166" s="18" t="s">
        <v>148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8" t="s">
        <v>81</v>
      </c>
      <c r="BK166" s="223">
        <f>ROUND(I166*H166,2)</f>
        <v>0</v>
      </c>
      <c r="BL166" s="18" t="s">
        <v>153</v>
      </c>
      <c r="BM166" s="222" t="s">
        <v>211</v>
      </c>
    </row>
    <row r="167" s="12" customFormat="1">
      <c r="A167" s="12"/>
      <c r="B167" s="224"/>
      <c r="C167" s="225"/>
      <c r="D167" s="226" t="s">
        <v>168</v>
      </c>
      <c r="E167" s="227" t="s">
        <v>1</v>
      </c>
      <c r="F167" s="228" t="s">
        <v>741</v>
      </c>
      <c r="G167" s="225"/>
      <c r="H167" s="229">
        <v>22.239999999999998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5" t="s">
        <v>168</v>
      </c>
      <c r="AU167" s="235" t="s">
        <v>81</v>
      </c>
      <c r="AV167" s="12" t="s">
        <v>83</v>
      </c>
      <c r="AW167" s="12" t="s">
        <v>30</v>
      </c>
      <c r="AX167" s="12" t="s">
        <v>73</v>
      </c>
      <c r="AY167" s="235" t="s">
        <v>148</v>
      </c>
    </row>
    <row r="168" s="15" customFormat="1">
      <c r="A168" s="15"/>
      <c r="B168" s="263"/>
      <c r="C168" s="264"/>
      <c r="D168" s="226" t="s">
        <v>168</v>
      </c>
      <c r="E168" s="265" t="s">
        <v>1</v>
      </c>
      <c r="F168" s="266" t="s">
        <v>723</v>
      </c>
      <c r="G168" s="264"/>
      <c r="H168" s="265" t="s">
        <v>1</v>
      </c>
      <c r="I168" s="267"/>
      <c r="J168" s="264"/>
      <c r="K168" s="264"/>
      <c r="L168" s="268"/>
      <c r="M168" s="269"/>
      <c r="N168" s="270"/>
      <c r="O168" s="270"/>
      <c r="P168" s="270"/>
      <c r="Q168" s="270"/>
      <c r="R168" s="270"/>
      <c r="S168" s="270"/>
      <c r="T168" s="27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2" t="s">
        <v>168</v>
      </c>
      <c r="AU168" s="272" t="s">
        <v>81</v>
      </c>
      <c r="AV168" s="15" t="s">
        <v>81</v>
      </c>
      <c r="AW168" s="15" t="s">
        <v>30</v>
      </c>
      <c r="AX168" s="15" t="s">
        <v>73</v>
      </c>
      <c r="AY168" s="272" t="s">
        <v>148</v>
      </c>
    </row>
    <row r="169" s="12" customFormat="1">
      <c r="A169" s="12"/>
      <c r="B169" s="224"/>
      <c r="C169" s="225"/>
      <c r="D169" s="226" t="s">
        <v>168</v>
      </c>
      <c r="E169" s="227" t="s">
        <v>1</v>
      </c>
      <c r="F169" s="228" t="s">
        <v>742</v>
      </c>
      <c r="G169" s="225"/>
      <c r="H169" s="229">
        <v>-2.423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5" t="s">
        <v>168</v>
      </c>
      <c r="AU169" s="235" t="s">
        <v>81</v>
      </c>
      <c r="AV169" s="12" t="s">
        <v>83</v>
      </c>
      <c r="AW169" s="12" t="s">
        <v>30</v>
      </c>
      <c r="AX169" s="12" t="s">
        <v>73</v>
      </c>
      <c r="AY169" s="235" t="s">
        <v>148</v>
      </c>
    </row>
    <row r="170" s="13" customFormat="1">
      <c r="A170" s="13"/>
      <c r="B170" s="236"/>
      <c r="C170" s="237"/>
      <c r="D170" s="226" t="s">
        <v>168</v>
      </c>
      <c r="E170" s="238" t="s">
        <v>1</v>
      </c>
      <c r="F170" s="239" t="s">
        <v>170</v>
      </c>
      <c r="G170" s="237"/>
      <c r="H170" s="240">
        <v>19.817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168</v>
      </c>
      <c r="AU170" s="246" t="s">
        <v>81</v>
      </c>
      <c r="AV170" s="13" t="s">
        <v>153</v>
      </c>
      <c r="AW170" s="13" t="s">
        <v>30</v>
      </c>
      <c r="AX170" s="13" t="s">
        <v>81</v>
      </c>
      <c r="AY170" s="246" t="s">
        <v>148</v>
      </c>
    </row>
    <row r="171" s="11" customFormat="1" ht="25.92" customHeight="1">
      <c r="A171" s="11"/>
      <c r="B171" s="197"/>
      <c r="C171" s="198"/>
      <c r="D171" s="199" t="s">
        <v>72</v>
      </c>
      <c r="E171" s="200" t="s">
        <v>743</v>
      </c>
      <c r="F171" s="200" t="s">
        <v>744</v>
      </c>
      <c r="G171" s="198"/>
      <c r="H171" s="198"/>
      <c r="I171" s="201"/>
      <c r="J171" s="202">
        <f>BK171</f>
        <v>0</v>
      </c>
      <c r="K171" s="198"/>
      <c r="L171" s="203"/>
      <c r="M171" s="204"/>
      <c r="N171" s="205"/>
      <c r="O171" s="205"/>
      <c r="P171" s="206">
        <f>SUM(P172:P184)</f>
        <v>0</v>
      </c>
      <c r="Q171" s="205"/>
      <c r="R171" s="206">
        <f>SUM(R172:R184)</f>
        <v>0</v>
      </c>
      <c r="S171" s="205"/>
      <c r="T171" s="207">
        <f>SUM(T172:T184)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08" t="s">
        <v>81</v>
      </c>
      <c r="AT171" s="209" t="s">
        <v>72</v>
      </c>
      <c r="AU171" s="209" t="s">
        <v>73</v>
      </c>
      <c r="AY171" s="208" t="s">
        <v>148</v>
      </c>
      <c r="BK171" s="210">
        <f>SUM(BK172:BK184)</f>
        <v>0</v>
      </c>
    </row>
    <row r="172" s="2" customFormat="1" ht="16.5" customHeight="1">
      <c r="A172" s="39"/>
      <c r="B172" s="40"/>
      <c r="C172" s="211" t="s">
        <v>177</v>
      </c>
      <c r="D172" s="211" t="s">
        <v>149</v>
      </c>
      <c r="E172" s="212" t="s">
        <v>745</v>
      </c>
      <c r="F172" s="213" t="s">
        <v>746</v>
      </c>
      <c r="G172" s="214" t="s">
        <v>193</v>
      </c>
      <c r="H172" s="215">
        <v>1852.335</v>
      </c>
      <c r="I172" s="216"/>
      <c r="J172" s="217">
        <f>ROUND(I172*H172,2)</f>
        <v>0</v>
      </c>
      <c r="K172" s="213" t="s">
        <v>1</v>
      </c>
      <c r="L172" s="45"/>
      <c r="M172" s="218" t="s">
        <v>1</v>
      </c>
      <c r="N172" s="219" t="s">
        <v>38</v>
      </c>
      <c r="O172" s="92"/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2" t="s">
        <v>153</v>
      </c>
      <c r="AT172" s="222" t="s">
        <v>149</v>
      </c>
      <c r="AU172" s="222" t="s">
        <v>81</v>
      </c>
      <c r="AY172" s="18" t="s">
        <v>148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8" t="s">
        <v>81</v>
      </c>
      <c r="BK172" s="223">
        <f>ROUND(I172*H172,2)</f>
        <v>0</v>
      </c>
      <c r="BL172" s="18" t="s">
        <v>153</v>
      </c>
      <c r="BM172" s="222" t="s">
        <v>215</v>
      </c>
    </row>
    <row r="173" s="12" customFormat="1">
      <c r="A173" s="12"/>
      <c r="B173" s="224"/>
      <c r="C173" s="225"/>
      <c r="D173" s="226" t="s">
        <v>168</v>
      </c>
      <c r="E173" s="227" t="s">
        <v>1</v>
      </c>
      <c r="F173" s="228" t="s">
        <v>747</v>
      </c>
      <c r="G173" s="225"/>
      <c r="H173" s="229">
        <v>1852.335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5" t="s">
        <v>168</v>
      </c>
      <c r="AU173" s="235" t="s">
        <v>81</v>
      </c>
      <c r="AV173" s="12" t="s">
        <v>83</v>
      </c>
      <c r="AW173" s="12" t="s">
        <v>30</v>
      </c>
      <c r="AX173" s="12" t="s">
        <v>73</v>
      </c>
      <c r="AY173" s="235" t="s">
        <v>148</v>
      </c>
    </row>
    <row r="174" s="13" customFormat="1">
      <c r="A174" s="13"/>
      <c r="B174" s="236"/>
      <c r="C174" s="237"/>
      <c r="D174" s="226" t="s">
        <v>168</v>
      </c>
      <c r="E174" s="238" t="s">
        <v>1</v>
      </c>
      <c r="F174" s="239" t="s">
        <v>170</v>
      </c>
      <c r="G174" s="237"/>
      <c r="H174" s="240">
        <v>1852.335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168</v>
      </c>
      <c r="AU174" s="246" t="s">
        <v>81</v>
      </c>
      <c r="AV174" s="13" t="s">
        <v>153</v>
      </c>
      <c r="AW174" s="13" t="s">
        <v>30</v>
      </c>
      <c r="AX174" s="13" t="s">
        <v>81</v>
      </c>
      <c r="AY174" s="246" t="s">
        <v>148</v>
      </c>
    </row>
    <row r="175" s="2" customFormat="1" ht="16.5" customHeight="1">
      <c r="A175" s="39"/>
      <c r="B175" s="40"/>
      <c r="C175" s="211" t="s">
        <v>217</v>
      </c>
      <c r="D175" s="211" t="s">
        <v>149</v>
      </c>
      <c r="E175" s="212" t="s">
        <v>748</v>
      </c>
      <c r="F175" s="213" t="s">
        <v>749</v>
      </c>
      <c r="G175" s="214" t="s">
        <v>193</v>
      </c>
      <c r="H175" s="215">
        <v>1852.335</v>
      </c>
      <c r="I175" s="216"/>
      <c r="J175" s="217">
        <f>ROUND(I175*H175,2)</f>
        <v>0</v>
      </c>
      <c r="K175" s="213" t="s">
        <v>1</v>
      </c>
      <c r="L175" s="45"/>
      <c r="M175" s="218" t="s">
        <v>1</v>
      </c>
      <c r="N175" s="219" t="s">
        <v>38</v>
      </c>
      <c r="O175" s="92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2" t="s">
        <v>153</v>
      </c>
      <c r="AT175" s="222" t="s">
        <v>149</v>
      </c>
      <c r="AU175" s="222" t="s">
        <v>81</v>
      </c>
      <c r="AY175" s="18" t="s">
        <v>148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8" t="s">
        <v>81</v>
      </c>
      <c r="BK175" s="223">
        <f>ROUND(I175*H175,2)</f>
        <v>0</v>
      </c>
      <c r="BL175" s="18" t="s">
        <v>153</v>
      </c>
      <c r="BM175" s="222" t="s">
        <v>220</v>
      </c>
    </row>
    <row r="176" s="2" customFormat="1" ht="16.5" customHeight="1">
      <c r="A176" s="39"/>
      <c r="B176" s="40"/>
      <c r="C176" s="211" t="s">
        <v>182</v>
      </c>
      <c r="D176" s="211" t="s">
        <v>149</v>
      </c>
      <c r="E176" s="212" t="s">
        <v>713</v>
      </c>
      <c r="F176" s="213" t="s">
        <v>714</v>
      </c>
      <c r="G176" s="214" t="s">
        <v>193</v>
      </c>
      <c r="H176" s="215">
        <v>1852.335</v>
      </c>
      <c r="I176" s="216"/>
      <c r="J176" s="217">
        <f>ROUND(I176*H176,2)</f>
        <v>0</v>
      </c>
      <c r="K176" s="213" t="s">
        <v>1</v>
      </c>
      <c r="L176" s="45"/>
      <c r="M176" s="218" t="s">
        <v>1</v>
      </c>
      <c r="N176" s="219" t="s">
        <v>38</v>
      </c>
      <c r="O176" s="92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2" t="s">
        <v>153</v>
      </c>
      <c r="AT176" s="222" t="s">
        <v>149</v>
      </c>
      <c r="AU176" s="222" t="s">
        <v>81</v>
      </c>
      <c r="AY176" s="18" t="s">
        <v>148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8" t="s">
        <v>81</v>
      </c>
      <c r="BK176" s="223">
        <f>ROUND(I176*H176,2)</f>
        <v>0</v>
      </c>
      <c r="BL176" s="18" t="s">
        <v>153</v>
      </c>
      <c r="BM176" s="222" t="s">
        <v>223</v>
      </c>
    </row>
    <row r="177" s="2" customFormat="1" ht="16.5" customHeight="1">
      <c r="A177" s="39"/>
      <c r="B177" s="40"/>
      <c r="C177" s="211" t="s">
        <v>224</v>
      </c>
      <c r="D177" s="211" t="s">
        <v>149</v>
      </c>
      <c r="E177" s="212" t="s">
        <v>711</v>
      </c>
      <c r="F177" s="213" t="s">
        <v>712</v>
      </c>
      <c r="G177" s="214" t="s">
        <v>193</v>
      </c>
      <c r="H177" s="215">
        <v>1852.335</v>
      </c>
      <c r="I177" s="216"/>
      <c r="J177" s="217">
        <f>ROUND(I177*H177,2)</f>
        <v>0</v>
      </c>
      <c r="K177" s="213" t="s">
        <v>1</v>
      </c>
      <c r="L177" s="45"/>
      <c r="M177" s="218" t="s">
        <v>1</v>
      </c>
      <c r="N177" s="219" t="s">
        <v>38</v>
      </c>
      <c r="O177" s="92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2" t="s">
        <v>153</v>
      </c>
      <c r="AT177" s="222" t="s">
        <v>149</v>
      </c>
      <c r="AU177" s="222" t="s">
        <v>81</v>
      </c>
      <c r="AY177" s="18" t="s">
        <v>148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8" t="s">
        <v>81</v>
      </c>
      <c r="BK177" s="223">
        <f>ROUND(I177*H177,2)</f>
        <v>0</v>
      </c>
      <c r="BL177" s="18" t="s">
        <v>153</v>
      </c>
      <c r="BM177" s="222" t="s">
        <v>227</v>
      </c>
    </row>
    <row r="178" s="2" customFormat="1" ht="16.5" customHeight="1">
      <c r="A178" s="39"/>
      <c r="B178" s="40"/>
      <c r="C178" s="211" t="s">
        <v>190</v>
      </c>
      <c r="D178" s="211" t="s">
        <v>149</v>
      </c>
      <c r="E178" s="212" t="s">
        <v>716</v>
      </c>
      <c r="F178" s="213" t="s">
        <v>717</v>
      </c>
      <c r="G178" s="214" t="s">
        <v>193</v>
      </c>
      <c r="H178" s="215">
        <v>1852.335</v>
      </c>
      <c r="I178" s="216"/>
      <c r="J178" s="217">
        <f>ROUND(I178*H178,2)</f>
        <v>0</v>
      </c>
      <c r="K178" s="213" t="s">
        <v>1</v>
      </c>
      <c r="L178" s="45"/>
      <c r="M178" s="218" t="s">
        <v>1</v>
      </c>
      <c r="N178" s="219" t="s">
        <v>38</v>
      </c>
      <c r="O178" s="92"/>
      <c r="P178" s="220">
        <f>O178*H178</f>
        <v>0</v>
      </c>
      <c r="Q178" s="220">
        <v>0</v>
      </c>
      <c r="R178" s="220">
        <f>Q178*H178</f>
        <v>0</v>
      </c>
      <c r="S178" s="220">
        <v>0</v>
      </c>
      <c r="T178" s="22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2" t="s">
        <v>153</v>
      </c>
      <c r="AT178" s="222" t="s">
        <v>149</v>
      </c>
      <c r="AU178" s="222" t="s">
        <v>81</v>
      </c>
      <c r="AY178" s="18" t="s">
        <v>148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8" t="s">
        <v>81</v>
      </c>
      <c r="BK178" s="223">
        <f>ROUND(I178*H178,2)</f>
        <v>0</v>
      </c>
      <c r="BL178" s="18" t="s">
        <v>153</v>
      </c>
      <c r="BM178" s="222" t="s">
        <v>230</v>
      </c>
    </row>
    <row r="179" s="2" customFormat="1" ht="16.5" customHeight="1">
      <c r="A179" s="39"/>
      <c r="B179" s="40"/>
      <c r="C179" s="211" t="s">
        <v>343</v>
      </c>
      <c r="D179" s="211" t="s">
        <v>149</v>
      </c>
      <c r="E179" s="212" t="s">
        <v>718</v>
      </c>
      <c r="F179" s="213" t="s">
        <v>719</v>
      </c>
      <c r="G179" s="214" t="s">
        <v>193</v>
      </c>
      <c r="H179" s="215">
        <v>1852.335</v>
      </c>
      <c r="I179" s="216"/>
      <c r="J179" s="217">
        <f>ROUND(I179*H179,2)</f>
        <v>0</v>
      </c>
      <c r="K179" s="213" t="s">
        <v>1</v>
      </c>
      <c r="L179" s="45"/>
      <c r="M179" s="218" t="s">
        <v>1</v>
      </c>
      <c r="N179" s="219" t="s">
        <v>38</v>
      </c>
      <c r="O179" s="92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2" t="s">
        <v>153</v>
      </c>
      <c r="AT179" s="222" t="s">
        <v>149</v>
      </c>
      <c r="AU179" s="222" t="s">
        <v>81</v>
      </c>
      <c r="AY179" s="18" t="s">
        <v>148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8" t="s">
        <v>81</v>
      </c>
      <c r="BK179" s="223">
        <f>ROUND(I179*H179,2)</f>
        <v>0</v>
      </c>
      <c r="BL179" s="18" t="s">
        <v>153</v>
      </c>
      <c r="BM179" s="222" t="s">
        <v>428</v>
      </c>
    </row>
    <row r="180" s="2" customFormat="1" ht="16.5" customHeight="1">
      <c r="A180" s="39"/>
      <c r="B180" s="40"/>
      <c r="C180" s="211" t="s">
        <v>194</v>
      </c>
      <c r="D180" s="211" t="s">
        <v>149</v>
      </c>
      <c r="E180" s="212" t="s">
        <v>750</v>
      </c>
      <c r="F180" s="213" t="s">
        <v>751</v>
      </c>
      <c r="G180" s="214" t="s">
        <v>193</v>
      </c>
      <c r="H180" s="215">
        <v>1852.335</v>
      </c>
      <c r="I180" s="216"/>
      <c r="J180" s="217">
        <f>ROUND(I180*H180,2)</f>
        <v>0</v>
      </c>
      <c r="K180" s="213" t="s">
        <v>1</v>
      </c>
      <c r="L180" s="45"/>
      <c r="M180" s="218" t="s">
        <v>1</v>
      </c>
      <c r="N180" s="219" t="s">
        <v>38</v>
      </c>
      <c r="O180" s="92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2" t="s">
        <v>153</v>
      </c>
      <c r="AT180" s="222" t="s">
        <v>149</v>
      </c>
      <c r="AU180" s="222" t="s">
        <v>81</v>
      </c>
      <c r="AY180" s="18" t="s">
        <v>148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8" t="s">
        <v>81</v>
      </c>
      <c r="BK180" s="223">
        <f>ROUND(I180*H180,2)</f>
        <v>0</v>
      </c>
      <c r="BL180" s="18" t="s">
        <v>153</v>
      </c>
      <c r="BM180" s="222" t="s">
        <v>440</v>
      </c>
    </row>
    <row r="181" s="2" customFormat="1" ht="16.5" customHeight="1">
      <c r="A181" s="39"/>
      <c r="B181" s="40"/>
      <c r="C181" s="211" t="s">
        <v>7</v>
      </c>
      <c r="D181" s="211" t="s">
        <v>149</v>
      </c>
      <c r="E181" s="212" t="s">
        <v>752</v>
      </c>
      <c r="F181" s="213" t="s">
        <v>753</v>
      </c>
      <c r="G181" s="214" t="s">
        <v>210</v>
      </c>
      <c r="H181" s="215">
        <v>3334.203</v>
      </c>
      <c r="I181" s="216"/>
      <c r="J181" s="217">
        <f>ROUND(I181*H181,2)</f>
        <v>0</v>
      </c>
      <c r="K181" s="213" t="s">
        <v>1</v>
      </c>
      <c r="L181" s="45"/>
      <c r="M181" s="218" t="s">
        <v>1</v>
      </c>
      <c r="N181" s="219" t="s">
        <v>38</v>
      </c>
      <c r="O181" s="92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2" t="s">
        <v>153</v>
      </c>
      <c r="AT181" s="222" t="s">
        <v>149</v>
      </c>
      <c r="AU181" s="222" t="s">
        <v>81</v>
      </c>
      <c r="AY181" s="18" t="s">
        <v>148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8" t="s">
        <v>81</v>
      </c>
      <c r="BK181" s="223">
        <f>ROUND(I181*H181,2)</f>
        <v>0</v>
      </c>
      <c r="BL181" s="18" t="s">
        <v>153</v>
      </c>
      <c r="BM181" s="222" t="s">
        <v>451</v>
      </c>
    </row>
    <row r="182" s="15" customFormat="1">
      <c r="A182" s="15"/>
      <c r="B182" s="263"/>
      <c r="C182" s="264"/>
      <c r="D182" s="226" t="s">
        <v>168</v>
      </c>
      <c r="E182" s="265" t="s">
        <v>1</v>
      </c>
      <c r="F182" s="266" t="s">
        <v>754</v>
      </c>
      <c r="G182" s="264"/>
      <c r="H182" s="265" t="s">
        <v>1</v>
      </c>
      <c r="I182" s="267"/>
      <c r="J182" s="264"/>
      <c r="K182" s="264"/>
      <c r="L182" s="268"/>
      <c r="M182" s="269"/>
      <c r="N182" s="270"/>
      <c r="O182" s="270"/>
      <c r="P182" s="270"/>
      <c r="Q182" s="270"/>
      <c r="R182" s="270"/>
      <c r="S182" s="270"/>
      <c r="T182" s="27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2" t="s">
        <v>168</v>
      </c>
      <c r="AU182" s="272" t="s">
        <v>81</v>
      </c>
      <c r="AV182" s="15" t="s">
        <v>81</v>
      </c>
      <c r="AW182" s="15" t="s">
        <v>30</v>
      </c>
      <c r="AX182" s="15" t="s">
        <v>73</v>
      </c>
      <c r="AY182" s="272" t="s">
        <v>148</v>
      </c>
    </row>
    <row r="183" s="12" customFormat="1">
      <c r="A183" s="12"/>
      <c r="B183" s="224"/>
      <c r="C183" s="225"/>
      <c r="D183" s="226" t="s">
        <v>168</v>
      </c>
      <c r="E183" s="227" t="s">
        <v>1</v>
      </c>
      <c r="F183" s="228" t="s">
        <v>755</v>
      </c>
      <c r="G183" s="225"/>
      <c r="H183" s="229">
        <v>3334.203</v>
      </c>
      <c r="I183" s="230"/>
      <c r="J183" s="225"/>
      <c r="K183" s="225"/>
      <c r="L183" s="231"/>
      <c r="M183" s="232"/>
      <c r="N183" s="233"/>
      <c r="O183" s="233"/>
      <c r="P183" s="233"/>
      <c r="Q183" s="233"/>
      <c r="R183" s="233"/>
      <c r="S183" s="233"/>
      <c r="T183" s="234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5" t="s">
        <v>168</v>
      </c>
      <c r="AU183" s="235" t="s">
        <v>81</v>
      </c>
      <c r="AV183" s="12" t="s">
        <v>83</v>
      </c>
      <c r="AW183" s="12" t="s">
        <v>30</v>
      </c>
      <c r="AX183" s="12" t="s">
        <v>73</v>
      </c>
      <c r="AY183" s="235" t="s">
        <v>148</v>
      </c>
    </row>
    <row r="184" s="13" customFormat="1">
      <c r="A184" s="13"/>
      <c r="B184" s="236"/>
      <c r="C184" s="237"/>
      <c r="D184" s="226" t="s">
        <v>168</v>
      </c>
      <c r="E184" s="238" t="s">
        <v>1</v>
      </c>
      <c r="F184" s="239" t="s">
        <v>170</v>
      </c>
      <c r="G184" s="237"/>
      <c r="H184" s="240">
        <v>3334.203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168</v>
      </c>
      <c r="AU184" s="246" t="s">
        <v>81</v>
      </c>
      <c r="AV184" s="13" t="s">
        <v>153</v>
      </c>
      <c r="AW184" s="13" t="s">
        <v>30</v>
      </c>
      <c r="AX184" s="13" t="s">
        <v>81</v>
      </c>
      <c r="AY184" s="246" t="s">
        <v>148</v>
      </c>
    </row>
    <row r="185" s="11" customFormat="1" ht="25.92" customHeight="1">
      <c r="A185" s="11"/>
      <c r="B185" s="197"/>
      <c r="C185" s="198"/>
      <c r="D185" s="199" t="s">
        <v>72</v>
      </c>
      <c r="E185" s="200" t="s">
        <v>83</v>
      </c>
      <c r="F185" s="200" t="s">
        <v>756</v>
      </c>
      <c r="G185" s="198"/>
      <c r="H185" s="198"/>
      <c r="I185" s="201"/>
      <c r="J185" s="202">
        <f>BK185</f>
        <v>0</v>
      </c>
      <c r="K185" s="198"/>
      <c r="L185" s="203"/>
      <c r="M185" s="204"/>
      <c r="N185" s="205"/>
      <c r="O185" s="205"/>
      <c r="P185" s="206">
        <f>SUM(P186:P191)</f>
        <v>0</v>
      </c>
      <c r="Q185" s="205"/>
      <c r="R185" s="206">
        <f>SUM(R186:R191)</f>
        <v>0</v>
      </c>
      <c r="S185" s="205"/>
      <c r="T185" s="207">
        <f>SUM(T186:T191)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08" t="s">
        <v>81</v>
      </c>
      <c r="AT185" s="209" t="s">
        <v>72</v>
      </c>
      <c r="AU185" s="209" t="s">
        <v>73</v>
      </c>
      <c r="AY185" s="208" t="s">
        <v>148</v>
      </c>
      <c r="BK185" s="210">
        <f>SUM(BK186:BK191)</f>
        <v>0</v>
      </c>
    </row>
    <row r="186" s="2" customFormat="1" ht="16.5" customHeight="1">
      <c r="A186" s="39"/>
      <c r="B186" s="40"/>
      <c r="C186" s="211" t="s">
        <v>199</v>
      </c>
      <c r="D186" s="211" t="s">
        <v>149</v>
      </c>
      <c r="E186" s="212" t="s">
        <v>757</v>
      </c>
      <c r="F186" s="213" t="s">
        <v>758</v>
      </c>
      <c r="G186" s="214" t="s">
        <v>193</v>
      </c>
      <c r="H186" s="215">
        <v>22.413</v>
      </c>
      <c r="I186" s="216"/>
      <c r="J186" s="217">
        <f>ROUND(I186*H186,2)</f>
        <v>0</v>
      </c>
      <c r="K186" s="213" t="s">
        <v>1</v>
      </c>
      <c r="L186" s="45"/>
      <c r="M186" s="218" t="s">
        <v>1</v>
      </c>
      <c r="N186" s="219" t="s">
        <v>38</v>
      </c>
      <c r="O186" s="92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2" t="s">
        <v>153</v>
      </c>
      <c r="AT186" s="222" t="s">
        <v>149</v>
      </c>
      <c r="AU186" s="222" t="s">
        <v>81</v>
      </c>
      <c r="AY186" s="18" t="s">
        <v>148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8" t="s">
        <v>81</v>
      </c>
      <c r="BK186" s="223">
        <f>ROUND(I186*H186,2)</f>
        <v>0</v>
      </c>
      <c r="BL186" s="18" t="s">
        <v>153</v>
      </c>
      <c r="BM186" s="222" t="s">
        <v>462</v>
      </c>
    </row>
    <row r="187" s="15" customFormat="1">
      <c r="A187" s="15"/>
      <c r="B187" s="263"/>
      <c r="C187" s="264"/>
      <c r="D187" s="226" t="s">
        <v>168</v>
      </c>
      <c r="E187" s="265" t="s">
        <v>1</v>
      </c>
      <c r="F187" s="266" t="s">
        <v>759</v>
      </c>
      <c r="G187" s="264"/>
      <c r="H187" s="265" t="s">
        <v>1</v>
      </c>
      <c r="I187" s="267"/>
      <c r="J187" s="264"/>
      <c r="K187" s="264"/>
      <c r="L187" s="268"/>
      <c r="M187" s="269"/>
      <c r="N187" s="270"/>
      <c r="O187" s="270"/>
      <c r="P187" s="270"/>
      <c r="Q187" s="270"/>
      <c r="R187" s="270"/>
      <c r="S187" s="270"/>
      <c r="T187" s="27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2" t="s">
        <v>168</v>
      </c>
      <c r="AU187" s="272" t="s">
        <v>81</v>
      </c>
      <c r="AV187" s="15" t="s">
        <v>81</v>
      </c>
      <c r="AW187" s="15" t="s">
        <v>30</v>
      </c>
      <c r="AX187" s="15" t="s">
        <v>73</v>
      </c>
      <c r="AY187" s="272" t="s">
        <v>148</v>
      </c>
    </row>
    <row r="188" s="15" customFormat="1">
      <c r="A188" s="15"/>
      <c r="B188" s="263"/>
      <c r="C188" s="264"/>
      <c r="D188" s="226" t="s">
        <v>168</v>
      </c>
      <c r="E188" s="265" t="s">
        <v>1</v>
      </c>
      <c r="F188" s="266" t="s">
        <v>760</v>
      </c>
      <c r="G188" s="264"/>
      <c r="H188" s="265" t="s">
        <v>1</v>
      </c>
      <c r="I188" s="267"/>
      <c r="J188" s="264"/>
      <c r="K188" s="264"/>
      <c r="L188" s="268"/>
      <c r="M188" s="269"/>
      <c r="N188" s="270"/>
      <c r="O188" s="270"/>
      <c r="P188" s="270"/>
      <c r="Q188" s="270"/>
      <c r="R188" s="270"/>
      <c r="S188" s="270"/>
      <c r="T188" s="27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2" t="s">
        <v>168</v>
      </c>
      <c r="AU188" s="272" t="s">
        <v>81</v>
      </c>
      <c r="AV188" s="15" t="s">
        <v>81</v>
      </c>
      <c r="AW188" s="15" t="s">
        <v>30</v>
      </c>
      <c r="AX188" s="15" t="s">
        <v>73</v>
      </c>
      <c r="AY188" s="272" t="s">
        <v>148</v>
      </c>
    </row>
    <row r="189" s="12" customFormat="1">
      <c r="A189" s="12"/>
      <c r="B189" s="224"/>
      <c r="C189" s="225"/>
      <c r="D189" s="226" t="s">
        <v>168</v>
      </c>
      <c r="E189" s="227" t="s">
        <v>1</v>
      </c>
      <c r="F189" s="228" t="s">
        <v>710</v>
      </c>
      <c r="G189" s="225"/>
      <c r="H189" s="229">
        <v>22.413</v>
      </c>
      <c r="I189" s="230"/>
      <c r="J189" s="225"/>
      <c r="K189" s="225"/>
      <c r="L189" s="231"/>
      <c r="M189" s="232"/>
      <c r="N189" s="233"/>
      <c r="O189" s="233"/>
      <c r="P189" s="233"/>
      <c r="Q189" s="233"/>
      <c r="R189" s="233"/>
      <c r="S189" s="233"/>
      <c r="T189" s="234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5" t="s">
        <v>168</v>
      </c>
      <c r="AU189" s="235" t="s">
        <v>81</v>
      </c>
      <c r="AV189" s="12" t="s">
        <v>83</v>
      </c>
      <c r="AW189" s="12" t="s">
        <v>30</v>
      </c>
      <c r="AX189" s="12" t="s">
        <v>73</v>
      </c>
      <c r="AY189" s="235" t="s">
        <v>148</v>
      </c>
    </row>
    <row r="190" s="13" customFormat="1">
      <c r="A190" s="13"/>
      <c r="B190" s="236"/>
      <c r="C190" s="237"/>
      <c r="D190" s="226" t="s">
        <v>168</v>
      </c>
      <c r="E190" s="238" t="s">
        <v>1</v>
      </c>
      <c r="F190" s="239" t="s">
        <v>170</v>
      </c>
      <c r="G190" s="237"/>
      <c r="H190" s="240">
        <v>22.413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168</v>
      </c>
      <c r="AU190" s="246" t="s">
        <v>81</v>
      </c>
      <c r="AV190" s="13" t="s">
        <v>153</v>
      </c>
      <c r="AW190" s="13" t="s">
        <v>30</v>
      </c>
      <c r="AX190" s="13" t="s">
        <v>81</v>
      </c>
      <c r="AY190" s="246" t="s">
        <v>148</v>
      </c>
    </row>
    <row r="191" s="2" customFormat="1" ht="16.5" customHeight="1">
      <c r="A191" s="39"/>
      <c r="B191" s="40"/>
      <c r="C191" s="211" t="s">
        <v>361</v>
      </c>
      <c r="D191" s="211" t="s">
        <v>149</v>
      </c>
      <c r="E191" s="212" t="s">
        <v>761</v>
      </c>
      <c r="F191" s="213" t="s">
        <v>762</v>
      </c>
      <c r="G191" s="214" t="s">
        <v>406</v>
      </c>
      <c r="H191" s="215">
        <v>81.5</v>
      </c>
      <c r="I191" s="216"/>
      <c r="J191" s="217">
        <f>ROUND(I191*H191,2)</f>
        <v>0</v>
      </c>
      <c r="K191" s="213" t="s">
        <v>1</v>
      </c>
      <c r="L191" s="45"/>
      <c r="M191" s="218" t="s">
        <v>1</v>
      </c>
      <c r="N191" s="219" t="s">
        <v>38</v>
      </c>
      <c r="O191" s="92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2" t="s">
        <v>153</v>
      </c>
      <c r="AT191" s="222" t="s">
        <v>149</v>
      </c>
      <c r="AU191" s="222" t="s">
        <v>81</v>
      </c>
      <c r="AY191" s="18" t="s">
        <v>148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8" t="s">
        <v>81</v>
      </c>
      <c r="BK191" s="223">
        <f>ROUND(I191*H191,2)</f>
        <v>0</v>
      </c>
      <c r="BL191" s="18" t="s">
        <v>153</v>
      </c>
      <c r="BM191" s="222" t="s">
        <v>474</v>
      </c>
    </row>
    <row r="192" s="11" customFormat="1" ht="25.92" customHeight="1">
      <c r="A192" s="11"/>
      <c r="B192" s="197"/>
      <c r="C192" s="198"/>
      <c r="D192" s="199" t="s">
        <v>72</v>
      </c>
      <c r="E192" s="200" t="s">
        <v>156</v>
      </c>
      <c r="F192" s="200" t="s">
        <v>763</v>
      </c>
      <c r="G192" s="198"/>
      <c r="H192" s="198"/>
      <c r="I192" s="201"/>
      <c r="J192" s="202">
        <f>BK192</f>
        <v>0</v>
      </c>
      <c r="K192" s="198"/>
      <c r="L192" s="203"/>
      <c r="M192" s="204"/>
      <c r="N192" s="205"/>
      <c r="O192" s="205"/>
      <c r="P192" s="206">
        <f>SUM(P193:P203)</f>
        <v>0</v>
      </c>
      <c r="Q192" s="205"/>
      <c r="R192" s="206">
        <f>SUM(R193:R203)</f>
        <v>0</v>
      </c>
      <c r="S192" s="205"/>
      <c r="T192" s="207">
        <f>SUM(T193:T203)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08" t="s">
        <v>81</v>
      </c>
      <c r="AT192" s="209" t="s">
        <v>72</v>
      </c>
      <c r="AU192" s="209" t="s">
        <v>73</v>
      </c>
      <c r="AY192" s="208" t="s">
        <v>148</v>
      </c>
      <c r="BK192" s="210">
        <f>SUM(BK193:BK203)</f>
        <v>0</v>
      </c>
    </row>
    <row r="193" s="2" customFormat="1" ht="16.5" customHeight="1">
      <c r="A193" s="39"/>
      <c r="B193" s="40"/>
      <c r="C193" s="211" t="s">
        <v>204</v>
      </c>
      <c r="D193" s="211" t="s">
        <v>149</v>
      </c>
      <c r="E193" s="212" t="s">
        <v>764</v>
      </c>
      <c r="F193" s="213" t="s">
        <v>765</v>
      </c>
      <c r="G193" s="214" t="s">
        <v>406</v>
      </c>
      <c r="H193" s="215">
        <v>41</v>
      </c>
      <c r="I193" s="216"/>
      <c r="J193" s="217">
        <f>ROUND(I193*H193,2)</f>
        <v>0</v>
      </c>
      <c r="K193" s="213" t="s">
        <v>1</v>
      </c>
      <c r="L193" s="45"/>
      <c r="M193" s="218" t="s">
        <v>1</v>
      </c>
      <c r="N193" s="219" t="s">
        <v>38</v>
      </c>
      <c r="O193" s="92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2" t="s">
        <v>153</v>
      </c>
      <c r="AT193" s="222" t="s">
        <v>149</v>
      </c>
      <c r="AU193" s="222" t="s">
        <v>81</v>
      </c>
      <c r="AY193" s="18" t="s">
        <v>148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8" t="s">
        <v>81</v>
      </c>
      <c r="BK193" s="223">
        <f>ROUND(I193*H193,2)</f>
        <v>0</v>
      </c>
      <c r="BL193" s="18" t="s">
        <v>153</v>
      </c>
      <c r="BM193" s="222" t="s">
        <v>486</v>
      </c>
    </row>
    <row r="194" s="2" customFormat="1" ht="16.5" customHeight="1">
      <c r="A194" s="39"/>
      <c r="B194" s="40"/>
      <c r="C194" s="211" t="s">
        <v>372</v>
      </c>
      <c r="D194" s="211" t="s">
        <v>149</v>
      </c>
      <c r="E194" s="212" t="s">
        <v>766</v>
      </c>
      <c r="F194" s="213" t="s">
        <v>767</v>
      </c>
      <c r="G194" s="214" t="s">
        <v>406</v>
      </c>
      <c r="H194" s="215">
        <v>41.5</v>
      </c>
      <c r="I194" s="216"/>
      <c r="J194" s="217">
        <f>ROUND(I194*H194,2)</f>
        <v>0</v>
      </c>
      <c r="K194" s="213" t="s">
        <v>1</v>
      </c>
      <c r="L194" s="45"/>
      <c r="M194" s="218" t="s">
        <v>1</v>
      </c>
      <c r="N194" s="219" t="s">
        <v>38</v>
      </c>
      <c r="O194" s="92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2" t="s">
        <v>153</v>
      </c>
      <c r="AT194" s="222" t="s">
        <v>149</v>
      </c>
      <c r="AU194" s="222" t="s">
        <v>81</v>
      </c>
      <c r="AY194" s="18" t="s">
        <v>148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8" t="s">
        <v>81</v>
      </c>
      <c r="BK194" s="223">
        <f>ROUND(I194*H194,2)</f>
        <v>0</v>
      </c>
      <c r="BL194" s="18" t="s">
        <v>153</v>
      </c>
      <c r="BM194" s="222" t="s">
        <v>499</v>
      </c>
    </row>
    <row r="195" s="2" customFormat="1" ht="16.5" customHeight="1">
      <c r="A195" s="39"/>
      <c r="B195" s="40"/>
      <c r="C195" s="211" t="s">
        <v>211</v>
      </c>
      <c r="D195" s="211" t="s">
        <v>149</v>
      </c>
      <c r="E195" s="212" t="s">
        <v>768</v>
      </c>
      <c r="F195" s="213" t="s">
        <v>769</v>
      </c>
      <c r="G195" s="214" t="s">
        <v>406</v>
      </c>
      <c r="H195" s="215">
        <v>42</v>
      </c>
      <c r="I195" s="216"/>
      <c r="J195" s="217">
        <f>ROUND(I195*H195,2)</f>
        <v>0</v>
      </c>
      <c r="K195" s="213" t="s">
        <v>1</v>
      </c>
      <c r="L195" s="45"/>
      <c r="M195" s="218" t="s">
        <v>1</v>
      </c>
      <c r="N195" s="219" t="s">
        <v>38</v>
      </c>
      <c r="O195" s="92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2" t="s">
        <v>153</v>
      </c>
      <c r="AT195" s="222" t="s">
        <v>149</v>
      </c>
      <c r="AU195" s="222" t="s">
        <v>81</v>
      </c>
      <c r="AY195" s="18" t="s">
        <v>148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8" t="s">
        <v>81</v>
      </c>
      <c r="BK195" s="223">
        <f>ROUND(I195*H195,2)</f>
        <v>0</v>
      </c>
      <c r="BL195" s="18" t="s">
        <v>153</v>
      </c>
      <c r="BM195" s="222" t="s">
        <v>510</v>
      </c>
    </row>
    <row r="196" s="12" customFormat="1">
      <c r="A196" s="12"/>
      <c r="B196" s="224"/>
      <c r="C196" s="225"/>
      <c r="D196" s="226" t="s">
        <v>168</v>
      </c>
      <c r="E196" s="227" t="s">
        <v>1</v>
      </c>
      <c r="F196" s="228" t="s">
        <v>770</v>
      </c>
      <c r="G196" s="225"/>
      <c r="H196" s="229">
        <v>42</v>
      </c>
      <c r="I196" s="230"/>
      <c r="J196" s="225"/>
      <c r="K196" s="225"/>
      <c r="L196" s="231"/>
      <c r="M196" s="232"/>
      <c r="N196" s="233"/>
      <c r="O196" s="233"/>
      <c r="P196" s="233"/>
      <c r="Q196" s="233"/>
      <c r="R196" s="233"/>
      <c r="S196" s="233"/>
      <c r="T196" s="234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5" t="s">
        <v>168</v>
      </c>
      <c r="AU196" s="235" t="s">
        <v>81</v>
      </c>
      <c r="AV196" s="12" t="s">
        <v>83</v>
      </c>
      <c r="AW196" s="12" t="s">
        <v>30</v>
      </c>
      <c r="AX196" s="12" t="s">
        <v>73</v>
      </c>
      <c r="AY196" s="235" t="s">
        <v>148</v>
      </c>
    </row>
    <row r="197" s="13" customFormat="1">
      <c r="A197" s="13"/>
      <c r="B197" s="236"/>
      <c r="C197" s="237"/>
      <c r="D197" s="226" t="s">
        <v>168</v>
      </c>
      <c r="E197" s="238" t="s">
        <v>1</v>
      </c>
      <c r="F197" s="239" t="s">
        <v>170</v>
      </c>
      <c r="G197" s="237"/>
      <c r="H197" s="240">
        <v>42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168</v>
      </c>
      <c r="AU197" s="246" t="s">
        <v>81</v>
      </c>
      <c r="AV197" s="13" t="s">
        <v>153</v>
      </c>
      <c r="AW197" s="13" t="s">
        <v>30</v>
      </c>
      <c r="AX197" s="13" t="s">
        <v>81</v>
      </c>
      <c r="AY197" s="246" t="s">
        <v>148</v>
      </c>
    </row>
    <row r="198" s="2" customFormat="1" ht="16.5" customHeight="1">
      <c r="A198" s="39"/>
      <c r="B198" s="40"/>
      <c r="C198" s="211" t="s">
        <v>381</v>
      </c>
      <c r="D198" s="211" t="s">
        <v>149</v>
      </c>
      <c r="E198" s="212" t="s">
        <v>771</v>
      </c>
      <c r="F198" s="213" t="s">
        <v>772</v>
      </c>
      <c r="G198" s="214" t="s">
        <v>159</v>
      </c>
      <c r="H198" s="215">
        <v>232.86099999999999</v>
      </c>
      <c r="I198" s="216"/>
      <c r="J198" s="217">
        <f>ROUND(I198*H198,2)</f>
        <v>0</v>
      </c>
      <c r="K198" s="213" t="s">
        <v>1</v>
      </c>
      <c r="L198" s="45"/>
      <c r="M198" s="218" t="s">
        <v>1</v>
      </c>
      <c r="N198" s="219" t="s">
        <v>38</v>
      </c>
      <c r="O198" s="92"/>
      <c r="P198" s="220">
        <f>O198*H198</f>
        <v>0</v>
      </c>
      <c r="Q198" s="220">
        <v>0</v>
      </c>
      <c r="R198" s="220">
        <f>Q198*H198</f>
        <v>0</v>
      </c>
      <c r="S198" s="220">
        <v>0</v>
      </c>
      <c r="T198" s="22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2" t="s">
        <v>153</v>
      </c>
      <c r="AT198" s="222" t="s">
        <v>149</v>
      </c>
      <c r="AU198" s="222" t="s">
        <v>81</v>
      </c>
      <c r="AY198" s="18" t="s">
        <v>148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8" t="s">
        <v>81</v>
      </c>
      <c r="BK198" s="223">
        <f>ROUND(I198*H198,2)</f>
        <v>0</v>
      </c>
      <c r="BL198" s="18" t="s">
        <v>153</v>
      </c>
      <c r="BM198" s="222" t="s">
        <v>519</v>
      </c>
    </row>
    <row r="199" s="12" customFormat="1">
      <c r="A199" s="12"/>
      <c r="B199" s="224"/>
      <c r="C199" s="225"/>
      <c r="D199" s="226" t="s">
        <v>168</v>
      </c>
      <c r="E199" s="227" t="s">
        <v>1</v>
      </c>
      <c r="F199" s="228" t="s">
        <v>773</v>
      </c>
      <c r="G199" s="225"/>
      <c r="H199" s="229">
        <v>232.86099999999999</v>
      </c>
      <c r="I199" s="230"/>
      <c r="J199" s="225"/>
      <c r="K199" s="225"/>
      <c r="L199" s="231"/>
      <c r="M199" s="232"/>
      <c r="N199" s="233"/>
      <c r="O199" s="233"/>
      <c r="P199" s="233"/>
      <c r="Q199" s="233"/>
      <c r="R199" s="233"/>
      <c r="S199" s="233"/>
      <c r="T199" s="234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5" t="s">
        <v>168</v>
      </c>
      <c r="AU199" s="235" t="s">
        <v>81</v>
      </c>
      <c r="AV199" s="12" t="s">
        <v>83</v>
      </c>
      <c r="AW199" s="12" t="s">
        <v>30</v>
      </c>
      <c r="AX199" s="12" t="s">
        <v>73</v>
      </c>
      <c r="AY199" s="235" t="s">
        <v>148</v>
      </c>
    </row>
    <row r="200" s="13" customFormat="1">
      <c r="A200" s="13"/>
      <c r="B200" s="236"/>
      <c r="C200" s="237"/>
      <c r="D200" s="226" t="s">
        <v>168</v>
      </c>
      <c r="E200" s="238" t="s">
        <v>1</v>
      </c>
      <c r="F200" s="239" t="s">
        <v>170</v>
      </c>
      <c r="G200" s="237"/>
      <c r="H200" s="240">
        <v>232.86099999999999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168</v>
      </c>
      <c r="AU200" s="246" t="s">
        <v>81</v>
      </c>
      <c r="AV200" s="13" t="s">
        <v>153</v>
      </c>
      <c r="AW200" s="13" t="s">
        <v>30</v>
      </c>
      <c r="AX200" s="13" t="s">
        <v>81</v>
      </c>
      <c r="AY200" s="246" t="s">
        <v>148</v>
      </c>
    </row>
    <row r="201" s="2" customFormat="1" ht="16.5" customHeight="1">
      <c r="A201" s="39"/>
      <c r="B201" s="40"/>
      <c r="C201" s="211" t="s">
        <v>215</v>
      </c>
      <c r="D201" s="211" t="s">
        <v>149</v>
      </c>
      <c r="E201" s="212" t="s">
        <v>774</v>
      </c>
      <c r="F201" s="213" t="s">
        <v>775</v>
      </c>
      <c r="G201" s="214" t="s">
        <v>159</v>
      </c>
      <c r="H201" s="215">
        <v>209.57499999999999</v>
      </c>
      <c r="I201" s="216"/>
      <c r="J201" s="217">
        <f>ROUND(I201*H201,2)</f>
        <v>0</v>
      </c>
      <c r="K201" s="213" t="s">
        <v>1</v>
      </c>
      <c r="L201" s="45"/>
      <c r="M201" s="218" t="s">
        <v>1</v>
      </c>
      <c r="N201" s="219" t="s">
        <v>38</v>
      </c>
      <c r="O201" s="92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2" t="s">
        <v>153</v>
      </c>
      <c r="AT201" s="222" t="s">
        <v>149</v>
      </c>
      <c r="AU201" s="222" t="s">
        <v>81</v>
      </c>
      <c r="AY201" s="18" t="s">
        <v>148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8" t="s">
        <v>81</v>
      </c>
      <c r="BK201" s="223">
        <f>ROUND(I201*H201,2)</f>
        <v>0</v>
      </c>
      <c r="BL201" s="18" t="s">
        <v>153</v>
      </c>
      <c r="BM201" s="222" t="s">
        <v>529</v>
      </c>
    </row>
    <row r="202" s="12" customFormat="1">
      <c r="A202" s="12"/>
      <c r="B202" s="224"/>
      <c r="C202" s="225"/>
      <c r="D202" s="226" t="s">
        <v>168</v>
      </c>
      <c r="E202" s="227" t="s">
        <v>1</v>
      </c>
      <c r="F202" s="228" t="s">
        <v>776</v>
      </c>
      <c r="G202" s="225"/>
      <c r="H202" s="229">
        <v>209.57499999999999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5" t="s">
        <v>168</v>
      </c>
      <c r="AU202" s="235" t="s">
        <v>81</v>
      </c>
      <c r="AV202" s="12" t="s">
        <v>83</v>
      </c>
      <c r="AW202" s="12" t="s">
        <v>30</v>
      </c>
      <c r="AX202" s="12" t="s">
        <v>73</v>
      </c>
      <c r="AY202" s="235" t="s">
        <v>148</v>
      </c>
    </row>
    <row r="203" s="13" customFormat="1">
      <c r="A203" s="13"/>
      <c r="B203" s="236"/>
      <c r="C203" s="237"/>
      <c r="D203" s="226" t="s">
        <v>168</v>
      </c>
      <c r="E203" s="238" t="s">
        <v>1</v>
      </c>
      <c r="F203" s="239" t="s">
        <v>170</v>
      </c>
      <c r="G203" s="237"/>
      <c r="H203" s="240">
        <v>209.57499999999999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168</v>
      </c>
      <c r="AU203" s="246" t="s">
        <v>81</v>
      </c>
      <c r="AV203" s="13" t="s">
        <v>153</v>
      </c>
      <c r="AW203" s="13" t="s">
        <v>30</v>
      </c>
      <c r="AX203" s="13" t="s">
        <v>81</v>
      </c>
      <c r="AY203" s="246" t="s">
        <v>148</v>
      </c>
    </row>
    <row r="204" s="11" customFormat="1" ht="25.92" customHeight="1">
      <c r="A204" s="11"/>
      <c r="B204" s="197"/>
      <c r="C204" s="198"/>
      <c r="D204" s="199" t="s">
        <v>72</v>
      </c>
      <c r="E204" s="200" t="s">
        <v>164</v>
      </c>
      <c r="F204" s="200" t="s">
        <v>342</v>
      </c>
      <c r="G204" s="198"/>
      <c r="H204" s="198"/>
      <c r="I204" s="201"/>
      <c r="J204" s="202">
        <f>BK204</f>
        <v>0</v>
      </c>
      <c r="K204" s="198"/>
      <c r="L204" s="203"/>
      <c r="M204" s="204"/>
      <c r="N204" s="205"/>
      <c r="O204" s="205"/>
      <c r="P204" s="206">
        <f>SUM(P205:P297)</f>
        <v>0</v>
      </c>
      <c r="Q204" s="205"/>
      <c r="R204" s="206">
        <f>SUM(R205:R297)</f>
        <v>0</v>
      </c>
      <c r="S204" s="205"/>
      <c r="T204" s="207">
        <f>SUM(T205:T297)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208" t="s">
        <v>81</v>
      </c>
      <c r="AT204" s="209" t="s">
        <v>72</v>
      </c>
      <c r="AU204" s="209" t="s">
        <v>73</v>
      </c>
      <c r="AY204" s="208" t="s">
        <v>148</v>
      </c>
      <c r="BK204" s="210">
        <f>SUM(BK205:BK297)</f>
        <v>0</v>
      </c>
    </row>
    <row r="205" s="2" customFormat="1" ht="16.5" customHeight="1">
      <c r="A205" s="39"/>
      <c r="B205" s="40"/>
      <c r="C205" s="211" t="s">
        <v>389</v>
      </c>
      <c r="D205" s="211" t="s">
        <v>149</v>
      </c>
      <c r="E205" s="212" t="s">
        <v>777</v>
      </c>
      <c r="F205" s="213" t="s">
        <v>778</v>
      </c>
      <c r="G205" s="214" t="s">
        <v>152</v>
      </c>
      <c r="H205" s="215">
        <v>4580.5129999999999</v>
      </c>
      <c r="I205" s="216"/>
      <c r="J205" s="217">
        <f>ROUND(I205*H205,2)</f>
        <v>0</v>
      </c>
      <c r="K205" s="213" t="s">
        <v>1</v>
      </c>
      <c r="L205" s="45"/>
      <c r="M205" s="218" t="s">
        <v>1</v>
      </c>
      <c r="N205" s="219" t="s">
        <v>38</v>
      </c>
      <c r="O205" s="92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2" t="s">
        <v>153</v>
      </c>
      <c r="AT205" s="222" t="s">
        <v>149</v>
      </c>
      <c r="AU205" s="222" t="s">
        <v>81</v>
      </c>
      <c r="AY205" s="18" t="s">
        <v>148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8" t="s">
        <v>81</v>
      </c>
      <c r="BK205" s="223">
        <f>ROUND(I205*H205,2)</f>
        <v>0</v>
      </c>
      <c r="BL205" s="18" t="s">
        <v>153</v>
      </c>
      <c r="BM205" s="222" t="s">
        <v>537</v>
      </c>
    </row>
    <row r="206" s="15" customFormat="1">
      <c r="A206" s="15"/>
      <c r="B206" s="263"/>
      <c r="C206" s="264"/>
      <c r="D206" s="226" t="s">
        <v>168</v>
      </c>
      <c r="E206" s="265" t="s">
        <v>1</v>
      </c>
      <c r="F206" s="266" t="s">
        <v>779</v>
      </c>
      <c r="G206" s="264"/>
      <c r="H206" s="265" t="s">
        <v>1</v>
      </c>
      <c r="I206" s="267"/>
      <c r="J206" s="264"/>
      <c r="K206" s="264"/>
      <c r="L206" s="268"/>
      <c r="M206" s="269"/>
      <c r="N206" s="270"/>
      <c r="O206" s="270"/>
      <c r="P206" s="270"/>
      <c r="Q206" s="270"/>
      <c r="R206" s="270"/>
      <c r="S206" s="270"/>
      <c r="T206" s="271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2" t="s">
        <v>168</v>
      </c>
      <c r="AU206" s="272" t="s">
        <v>81</v>
      </c>
      <c r="AV206" s="15" t="s">
        <v>81</v>
      </c>
      <c r="AW206" s="15" t="s">
        <v>30</v>
      </c>
      <c r="AX206" s="15" t="s">
        <v>73</v>
      </c>
      <c r="AY206" s="272" t="s">
        <v>148</v>
      </c>
    </row>
    <row r="207" s="12" customFormat="1">
      <c r="A207" s="12"/>
      <c r="B207" s="224"/>
      <c r="C207" s="225"/>
      <c r="D207" s="226" t="s">
        <v>168</v>
      </c>
      <c r="E207" s="227" t="s">
        <v>1</v>
      </c>
      <c r="F207" s="228" t="s">
        <v>780</v>
      </c>
      <c r="G207" s="225"/>
      <c r="H207" s="229">
        <v>27.920000000000002</v>
      </c>
      <c r="I207" s="230"/>
      <c r="J207" s="225"/>
      <c r="K207" s="225"/>
      <c r="L207" s="231"/>
      <c r="M207" s="232"/>
      <c r="N207" s="233"/>
      <c r="O207" s="233"/>
      <c r="P207" s="233"/>
      <c r="Q207" s="233"/>
      <c r="R207" s="233"/>
      <c r="S207" s="233"/>
      <c r="T207" s="234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5" t="s">
        <v>168</v>
      </c>
      <c r="AU207" s="235" t="s">
        <v>81</v>
      </c>
      <c r="AV207" s="12" t="s">
        <v>83</v>
      </c>
      <c r="AW207" s="12" t="s">
        <v>30</v>
      </c>
      <c r="AX207" s="12" t="s">
        <v>73</v>
      </c>
      <c r="AY207" s="235" t="s">
        <v>148</v>
      </c>
    </row>
    <row r="208" s="16" customFormat="1">
      <c r="A208" s="16"/>
      <c r="B208" s="292"/>
      <c r="C208" s="293"/>
      <c r="D208" s="226" t="s">
        <v>168</v>
      </c>
      <c r="E208" s="294" t="s">
        <v>1</v>
      </c>
      <c r="F208" s="295" t="s">
        <v>781</v>
      </c>
      <c r="G208" s="293"/>
      <c r="H208" s="296">
        <v>27.920000000000002</v>
      </c>
      <c r="I208" s="297"/>
      <c r="J208" s="293"/>
      <c r="K208" s="293"/>
      <c r="L208" s="298"/>
      <c r="M208" s="299"/>
      <c r="N208" s="300"/>
      <c r="O208" s="300"/>
      <c r="P208" s="300"/>
      <c r="Q208" s="300"/>
      <c r="R208" s="300"/>
      <c r="S208" s="300"/>
      <c r="T208" s="301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302" t="s">
        <v>168</v>
      </c>
      <c r="AU208" s="302" t="s">
        <v>81</v>
      </c>
      <c r="AV208" s="16" t="s">
        <v>156</v>
      </c>
      <c r="AW208" s="16" t="s">
        <v>30</v>
      </c>
      <c r="AX208" s="16" t="s">
        <v>73</v>
      </c>
      <c r="AY208" s="302" t="s">
        <v>148</v>
      </c>
    </row>
    <row r="209" s="15" customFormat="1">
      <c r="A209" s="15"/>
      <c r="B209" s="263"/>
      <c r="C209" s="264"/>
      <c r="D209" s="226" t="s">
        <v>168</v>
      </c>
      <c r="E209" s="265" t="s">
        <v>1</v>
      </c>
      <c r="F209" s="266" t="s">
        <v>782</v>
      </c>
      <c r="G209" s="264"/>
      <c r="H209" s="265" t="s">
        <v>1</v>
      </c>
      <c r="I209" s="267"/>
      <c r="J209" s="264"/>
      <c r="K209" s="264"/>
      <c r="L209" s="268"/>
      <c r="M209" s="269"/>
      <c r="N209" s="270"/>
      <c r="O209" s="270"/>
      <c r="P209" s="270"/>
      <c r="Q209" s="270"/>
      <c r="R209" s="270"/>
      <c r="S209" s="270"/>
      <c r="T209" s="27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2" t="s">
        <v>168</v>
      </c>
      <c r="AU209" s="272" t="s">
        <v>81</v>
      </c>
      <c r="AV209" s="15" t="s">
        <v>81</v>
      </c>
      <c r="AW209" s="15" t="s">
        <v>30</v>
      </c>
      <c r="AX209" s="15" t="s">
        <v>73</v>
      </c>
      <c r="AY209" s="272" t="s">
        <v>148</v>
      </c>
    </row>
    <row r="210" s="15" customFormat="1">
      <c r="A210" s="15"/>
      <c r="B210" s="263"/>
      <c r="C210" s="264"/>
      <c r="D210" s="226" t="s">
        <v>168</v>
      </c>
      <c r="E210" s="265" t="s">
        <v>1</v>
      </c>
      <c r="F210" s="266" t="s">
        <v>783</v>
      </c>
      <c r="G210" s="264"/>
      <c r="H210" s="265" t="s">
        <v>1</v>
      </c>
      <c r="I210" s="267"/>
      <c r="J210" s="264"/>
      <c r="K210" s="264"/>
      <c r="L210" s="268"/>
      <c r="M210" s="269"/>
      <c r="N210" s="270"/>
      <c r="O210" s="270"/>
      <c r="P210" s="270"/>
      <c r="Q210" s="270"/>
      <c r="R210" s="270"/>
      <c r="S210" s="270"/>
      <c r="T210" s="27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2" t="s">
        <v>168</v>
      </c>
      <c r="AU210" s="272" t="s">
        <v>81</v>
      </c>
      <c r="AV210" s="15" t="s">
        <v>81</v>
      </c>
      <c r="AW210" s="15" t="s">
        <v>30</v>
      </c>
      <c r="AX210" s="15" t="s">
        <v>73</v>
      </c>
      <c r="AY210" s="272" t="s">
        <v>148</v>
      </c>
    </row>
    <row r="211" s="12" customFormat="1">
      <c r="A211" s="12"/>
      <c r="B211" s="224"/>
      <c r="C211" s="225"/>
      <c r="D211" s="226" t="s">
        <v>168</v>
      </c>
      <c r="E211" s="227" t="s">
        <v>1</v>
      </c>
      <c r="F211" s="228" t="s">
        <v>784</v>
      </c>
      <c r="G211" s="225"/>
      <c r="H211" s="229">
        <v>4410.5969999999998</v>
      </c>
      <c r="I211" s="230"/>
      <c r="J211" s="225"/>
      <c r="K211" s="225"/>
      <c r="L211" s="231"/>
      <c r="M211" s="232"/>
      <c r="N211" s="233"/>
      <c r="O211" s="233"/>
      <c r="P211" s="233"/>
      <c r="Q211" s="233"/>
      <c r="R211" s="233"/>
      <c r="S211" s="233"/>
      <c r="T211" s="234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5" t="s">
        <v>168</v>
      </c>
      <c r="AU211" s="235" t="s">
        <v>81</v>
      </c>
      <c r="AV211" s="12" t="s">
        <v>83</v>
      </c>
      <c r="AW211" s="12" t="s">
        <v>30</v>
      </c>
      <c r="AX211" s="12" t="s">
        <v>73</v>
      </c>
      <c r="AY211" s="235" t="s">
        <v>148</v>
      </c>
    </row>
    <row r="212" s="16" customFormat="1">
      <c r="A212" s="16"/>
      <c r="B212" s="292"/>
      <c r="C212" s="293"/>
      <c r="D212" s="226" t="s">
        <v>168</v>
      </c>
      <c r="E212" s="294" t="s">
        <v>1</v>
      </c>
      <c r="F212" s="295" t="s">
        <v>781</v>
      </c>
      <c r="G212" s="293"/>
      <c r="H212" s="296">
        <v>4410.5969999999998</v>
      </c>
      <c r="I212" s="297"/>
      <c r="J212" s="293"/>
      <c r="K212" s="293"/>
      <c r="L212" s="298"/>
      <c r="M212" s="299"/>
      <c r="N212" s="300"/>
      <c r="O212" s="300"/>
      <c r="P212" s="300"/>
      <c r="Q212" s="300"/>
      <c r="R212" s="300"/>
      <c r="S212" s="300"/>
      <c r="T212" s="301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302" t="s">
        <v>168</v>
      </c>
      <c r="AU212" s="302" t="s">
        <v>81</v>
      </c>
      <c r="AV212" s="16" t="s">
        <v>156</v>
      </c>
      <c r="AW212" s="16" t="s">
        <v>30</v>
      </c>
      <c r="AX212" s="16" t="s">
        <v>73</v>
      </c>
      <c r="AY212" s="302" t="s">
        <v>148</v>
      </c>
    </row>
    <row r="213" s="16" customFormat="1">
      <c r="A213" s="16"/>
      <c r="B213" s="292"/>
      <c r="C213" s="293"/>
      <c r="D213" s="226" t="s">
        <v>168</v>
      </c>
      <c r="E213" s="294" t="s">
        <v>1</v>
      </c>
      <c r="F213" s="295" t="s">
        <v>781</v>
      </c>
      <c r="G213" s="293"/>
      <c r="H213" s="296">
        <v>0</v>
      </c>
      <c r="I213" s="297"/>
      <c r="J213" s="293"/>
      <c r="K213" s="293"/>
      <c r="L213" s="298"/>
      <c r="M213" s="299"/>
      <c r="N213" s="300"/>
      <c r="O213" s="300"/>
      <c r="P213" s="300"/>
      <c r="Q213" s="300"/>
      <c r="R213" s="300"/>
      <c r="S213" s="300"/>
      <c r="T213" s="301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302" t="s">
        <v>168</v>
      </c>
      <c r="AU213" s="302" t="s">
        <v>81</v>
      </c>
      <c r="AV213" s="16" t="s">
        <v>156</v>
      </c>
      <c r="AW213" s="16" t="s">
        <v>30</v>
      </c>
      <c r="AX213" s="16" t="s">
        <v>73</v>
      </c>
      <c r="AY213" s="302" t="s">
        <v>148</v>
      </c>
    </row>
    <row r="214" s="15" customFormat="1">
      <c r="A214" s="15"/>
      <c r="B214" s="263"/>
      <c r="C214" s="264"/>
      <c r="D214" s="226" t="s">
        <v>168</v>
      </c>
      <c r="E214" s="265" t="s">
        <v>1</v>
      </c>
      <c r="F214" s="266" t="s">
        <v>785</v>
      </c>
      <c r="G214" s="264"/>
      <c r="H214" s="265" t="s">
        <v>1</v>
      </c>
      <c r="I214" s="267"/>
      <c r="J214" s="264"/>
      <c r="K214" s="264"/>
      <c r="L214" s="268"/>
      <c r="M214" s="269"/>
      <c r="N214" s="270"/>
      <c r="O214" s="270"/>
      <c r="P214" s="270"/>
      <c r="Q214" s="270"/>
      <c r="R214" s="270"/>
      <c r="S214" s="270"/>
      <c r="T214" s="27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2" t="s">
        <v>168</v>
      </c>
      <c r="AU214" s="272" t="s">
        <v>81</v>
      </c>
      <c r="AV214" s="15" t="s">
        <v>81</v>
      </c>
      <c r="AW214" s="15" t="s">
        <v>30</v>
      </c>
      <c r="AX214" s="15" t="s">
        <v>73</v>
      </c>
      <c r="AY214" s="272" t="s">
        <v>148</v>
      </c>
    </row>
    <row r="215" s="12" customFormat="1">
      <c r="A215" s="12"/>
      <c r="B215" s="224"/>
      <c r="C215" s="225"/>
      <c r="D215" s="226" t="s">
        <v>168</v>
      </c>
      <c r="E215" s="227" t="s">
        <v>1</v>
      </c>
      <c r="F215" s="228" t="s">
        <v>786</v>
      </c>
      <c r="G215" s="225"/>
      <c r="H215" s="229">
        <v>141.99600000000001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5" t="s">
        <v>168</v>
      </c>
      <c r="AU215" s="235" t="s">
        <v>81</v>
      </c>
      <c r="AV215" s="12" t="s">
        <v>83</v>
      </c>
      <c r="AW215" s="12" t="s">
        <v>30</v>
      </c>
      <c r="AX215" s="12" t="s">
        <v>73</v>
      </c>
      <c r="AY215" s="235" t="s">
        <v>148</v>
      </c>
    </row>
    <row r="216" s="13" customFormat="1">
      <c r="A216" s="13"/>
      <c r="B216" s="236"/>
      <c r="C216" s="237"/>
      <c r="D216" s="226" t="s">
        <v>168</v>
      </c>
      <c r="E216" s="238" t="s">
        <v>1</v>
      </c>
      <c r="F216" s="239" t="s">
        <v>170</v>
      </c>
      <c r="G216" s="237"/>
      <c r="H216" s="240">
        <v>4580.5129999999999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168</v>
      </c>
      <c r="AU216" s="246" t="s">
        <v>81</v>
      </c>
      <c r="AV216" s="13" t="s">
        <v>153</v>
      </c>
      <c r="AW216" s="13" t="s">
        <v>30</v>
      </c>
      <c r="AX216" s="13" t="s">
        <v>81</v>
      </c>
      <c r="AY216" s="246" t="s">
        <v>148</v>
      </c>
    </row>
    <row r="217" s="2" customFormat="1" ht="16.5" customHeight="1">
      <c r="A217" s="39"/>
      <c r="B217" s="40"/>
      <c r="C217" s="211" t="s">
        <v>220</v>
      </c>
      <c r="D217" s="211" t="s">
        <v>149</v>
      </c>
      <c r="E217" s="212" t="s">
        <v>787</v>
      </c>
      <c r="F217" s="213" t="s">
        <v>788</v>
      </c>
      <c r="G217" s="214" t="s">
        <v>152</v>
      </c>
      <c r="H217" s="215">
        <v>632.43600000000004</v>
      </c>
      <c r="I217" s="216"/>
      <c r="J217" s="217">
        <f>ROUND(I217*H217,2)</f>
        <v>0</v>
      </c>
      <c r="K217" s="213" t="s">
        <v>1</v>
      </c>
      <c r="L217" s="45"/>
      <c r="M217" s="218" t="s">
        <v>1</v>
      </c>
      <c r="N217" s="219" t="s">
        <v>38</v>
      </c>
      <c r="O217" s="92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2" t="s">
        <v>153</v>
      </c>
      <c r="AT217" s="222" t="s">
        <v>149</v>
      </c>
      <c r="AU217" s="222" t="s">
        <v>81</v>
      </c>
      <c r="AY217" s="18" t="s">
        <v>148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8" t="s">
        <v>81</v>
      </c>
      <c r="BK217" s="223">
        <f>ROUND(I217*H217,2)</f>
        <v>0</v>
      </c>
      <c r="BL217" s="18" t="s">
        <v>153</v>
      </c>
      <c r="BM217" s="222" t="s">
        <v>546</v>
      </c>
    </row>
    <row r="218" s="15" customFormat="1">
      <c r="A218" s="15"/>
      <c r="B218" s="263"/>
      <c r="C218" s="264"/>
      <c r="D218" s="226" t="s">
        <v>168</v>
      </c>
      <c r="E218" s="265" t="s">
        <v>1</v>
      </c>
      <c r="F218" s="266" t="s">
        <v>789</v>
      </c>
      <c r="G218" s="264"/>
      <c r="H218" s="265" t="s">
        <v>1</v>
      </c>
      <c r="I218" s="267"/>
      <c r="J218" s="264"/>
      <c r="K218" s="264"/>
      <c r="L218" s="268"/>
      <c r="M218" s="269"/>
      <c r="N218" s="270"/>
      <c r="O218" s="270"/>
      <c r="P218" s="270"/>
      <c r="Q218" s="270"/>
      <c r="R218" s="270"/>
      <c r="S218" s="270"/>
      <c r="T218" s="27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2" t="s">
        <v>168</v>
      </c>
      <c r="AU218" s="272" t="s">
        <v>81</v>
      </c>
      <c r="AV218" s="15" t="s">
        <v>81</v>
      </c>
      <c r="AW218" s="15" t="s">
        <v>30</v>
      </c>
      <c r="AX218" s="15" t="s">
        <v>73</v>
      </c>
      <c r="AY218" s="272" t="s">
        <v>148</v>
      </c>
    </row>
    <row r="219" s="15" customFormat="1">
      <c r="A219" s="15"/>
      <c r="B219" s="263"/>
      <c r="C219" s="264"/>
      <c r="D219" s="226" t="s">
        <v>168</v>
      </c>
      <c r="E219" s="265" t="s">
        <v>1</v>
      </c>
      <c r="F219" s="266" t="s">
        <v>790</v>
      </c>
      <c r="G219" s="264"/>
      <c r="H219" s="265" t="s">
        <v>1</v>
      </c>
      <c r="I219" s="267"/>
      <c r="J219" s="264"/>
      <c r="K219" s="264"/>
      <c r="L219" s="268"/>
      <c r="M219" s="269"/>
      <c r="N219" s="270"/>
      <c r="O219" s="270"/>
      <c r="P219" s="270"/>
      <c r="Q219" s="270"/>
      <c r="R219" s="270"/>
      <c r="S219" s="270"/>
      <c r="T219" s="27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2" t="s">
        <v>168</v>
      </c>
      <c r="AU219" s="272" t="s">
        <v>81</v>
      </c>
      <c r="AV219" s="15" t="s">
        <v>81</v>
      </c>
      <c r="AW219" s="15" t="s">
        <v>30</v>
      </c>
      <c r="AX219" s="15" t="s">
        <v>73</v>
      </c>
      <c r="AY219" s="272" t="s">
        <v>148</v>
      </c>
    </row>
    <row r="220" s="12" customFormat="1">
      <c r="A220" s="12"/>
      <c r="B220" s="224"/>
      <c r="C220" s="225"/>
      <c r="D220" s="226" t="s">
        <v>168</v>
      </c>
      <c r="E220" s="227" t="s">
        <v>1</v>
      </c>
      <c r="F220" s="228" t="s">
        <v>791</v>
      </c>
      <c r="G220" s="225"/>
      <c r="H220" s="229">
        <v>887.60599999999999</v>
      </c>
      <c r="I220" s="230"/>
      <c r="J220" s="225"/>
      <c r="K220" s="225"/>
      <c r="L220" s="231"/>
      <c r="M220" s="232"/>
      <c r="N220" s="233"/>
      <c r="O220" s="233"/>
      <c r="P220" s="233"/>
      <c r="Q220" s="233"/>
      <c r="R220" s="233"/>
      <c r="S220" s="233"/>
      <c r="T220" s="234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5" t="s">
        <v>168</v>
      </c>
      <c r="AU220" s="235" t="s">
        <v>81</v>
      </c>
      <c r="AV220" s="12" t="s">
        <v>83</v>
      </c>
      <c r="AW220" s="12" t="s">
        <v>30</v>
      </c>
      <c r="AX220" s="12" t="s">
        <v>73</v>
      </c>
      <c r="AY220" s="235" t="s">
        <v>148</v>
      </c>
    </row>
    <row r="221" s="15" customFormat="1">
      <c r="A221" s="15"/>
      <c r="B221" s="263"/>
      <c r="C221" s="264"/>
      <c r="D221" s="226" t="s">
        <v>168</v>
      </c>
      <c r="E221" s="265" t="s">
        <v>1</v>
      </c>
      <c r="F221" s="266" t="s">
        <v>792</v>
      </c>
      <c r="G221" s="264"/>
      <c r="H221" s="265" t="s">
        <v>1</v>
      </c>
      <c r="I221" s="267"/>
      <c r="J221" s="264"/>
      <c r="K221" s="264"/>
      <c r="L221" s="268"/>
      <c r="M221" s="269"/>
      <c r="N221" s="270"/>
      <c r="O221" s="270"/>
      <c r="P221" s="270"/>
      <c r="Q221" s="270"/>
      <c r="R221" s="270"/>
      <c r="S221" s="270"/>
      <c r="T221" s="271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2" t="s">
        <v>168</v>
      </c>
      <c r="AU221" s="272" t="s">
        <v>81</v>
      </c>
      <c r="AV221" s="15" t="s">
        <v>81</v>
      </c>
      <c r="AW221" s="15" t="s">
        <v>30</v>
      </c>
      <c r="AX221" s="15" t="s">
        <v>73</v>
      </c>
      <c r="AY221" s="272" t="s">
        <v>148</v>
      </c>
    </row>
    <row r="222" s="12" customFormat="1">
      <c r="A222" s="12"/>
      <c r="B222" s="224"/>
      <c r="C222" s="225"/>
      <c r="D222" s="226" t="s">
        <v>168</v>
      </c>
      <c r="E222" s="227" t="s">
        <v>1</v>
      </c>
      <c r="F222" s="228" t="s">
        <v>730</v>
      </c>
      <c r="G222" s="225"/>
      <c r="H222" s="229">
        <v>-102.17</v>
      </c>
      <c r="I222" s="230"/>
      <c r="J222" s="225"/>
      <c r="K222" s="225"/>
      <c r="L222" s="231"/>
      <c r="M222" s="232"/>
      <c r="N222" s="233"/>
      <c r="O222" s="233"/>
      <c r="P222" s="233"/>
      <c r="Q222" s="233"/>
      <c r="R222" s="233"/>
      <c r="S222" s="233"/>
      <c r="T222" s="234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5" t="s">
        <v>168</v>
      </c>
      <c r="AU222" s="235" t="s">
        <v>81</v>
      </c>
      <c r="AV222" s="12" t="s">
        <v>83</v>
      </c>
      <c r="AW222" s="12" t="s">
        <v>30</v>
      </c>
      <c r="AX222" s="12" t="s">
        <v>73</v>
      </c>
      <c r="AY222" s="235" t="s">
        <v>148</v>
      </c>
    </row>
    <row r="223" s="15" customFormat="1">
      <c r="A223" s="15"/>
      <c r="B223" s="263"/>
      <c r="C223" s="264"/>
      <c r="D223" s="226" t="s">
        <v>168</v>
      </c>
      <c r="E223" s="265" t="s">
        <v>1</v>
      </c>
      <c r="F223" s="266" t="s">
        <v>733</v>
      </c>
      <c r="G223" s="264"/>
      <c r="H223" s="265" t="s">
        <v>1</v>
      </c>
      <c r="I223" s="267"/>
      <c r="J223" s="264"/>
      <c r="K223" s="264"/>
      <c r="L223" s="268"/>
      <c r="M223" s="269"/>
      <c r="N223" s="270"/>
      <c r="O223" s="270"/>
      <c r="P223" s="270"/>
      <c r="Q223" s="270"/>
      <c r="R223" s="270"/>
      <c r="S223" s="270"/>
      <c r="T223" s="27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2" t="s">
        <v>168</v>
      </c>
      <c r="AU223" s="272" t="s">
        <v>81</v>
      </c>
      <c r="AV223" s="15" t="s">
        <v>81</v>
      </c>
      <c r="AW223" s="15" t="s">
        <v>30</v>
      </c>
      <c r="AX223" s="15" t="s">
        <v>73</v>
      </c>
      <c r="AY223" s="272" t="s">
        <v>148</v>
      </c>
    </row>
    <row r="224" s="12" customFormat="1">
      <c r="A224" s="12"/>
      <c r="B224" s="224"/>
      <c r="C224" s="225"/>
      <c r="D224" s="226" t="s">
        <v>168</v>
      </c>
      <c r="E224" s="227" t="s">
        <v>1</v>
      </c>
      <c r="F224" s="228" t="s">
        <v>793</v>
      </c>
      <c r="G224" s="225"/>
      <c r="H224" s="229">
        <v>-153</v>
      </c>
      <c r="I224" s="230"/>
      <c r="J224" s="225"/>
      <c r="K224" s="225"/>
      <c r="L224" s="231"/>
      <c r="M224" s="232"/>
      <c r="N224" s="233"/>
      <c r="O224" s="233"/>
      <c r="P224" s="233"/>
      <c r="Q224" s="233"/>
      <c r="R224" s="233"/>
      <c r="S224" s="233"/>
      <c r="T224" s="234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5" t="s">
        <v>168</v>
      </c>
      <c r="AU224" s="235" t="s">
        <v>81</v>
      </c>
      <c r="AV224" s="12" t="s">
        <v>83</v>
      </c>
      <c r="AW224" s="12" t="s">
        <v>30</v>
      </c>
      <c r="AX224" s="12" t="s">
        <v>73</v>
      </c>
      <c r="AY224" s="235" t="s">
        <v>148</v>
      </c>
    </row>
    <row r="225" s="13" customFormat="1">
      <c r="A225" s="13"/>
      <c r="B225" s="236"/>
      <c r="C225" s="237"/>
      <c r="D225" s="226" t="s">
        <v>168</v>
      </c>
      <c r="E225" s="238" t="s">
        <v>1</v>
      </c>
      <c r="F225" s="239" t="s">
        <v>170</v>
      </c>
      <c r="G225" s="237"/>
      <c r="H225" s="240">
        <v>632.43600000000004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168</v>
      </c>
      <c r="AU225" s="246" t="s">
        <v>81</v>
      </c>
      <c r="AV225" s="13" t="s">
        <v>153</v>
      </c>
      <c r="AW225" s="13" t="s">
        <v>30</v>
      </c>
      <c r="AX225" s="13" t="s">
        <v>81</v>
      </c>
      <c r="AY225" s="246" t="s">
        <v>148</v>
      </c>
    </row>
    <row r="226" s="2" customFormat="1" ht="16.5" customHeight="1">
      <c r="A226" s="39"/>
      <c r="B226" s="40"/>
      <c r="C226" s="211" t="s">
        <v>396</v>
      </c>
      <c r="D226" s="211" t="s">
        <v>149</v>
      </c>
      <c r="E226" s="212" t="s">
        <v>794</v>
      </c>
      <c r="F226" s="213" t="s">
        <v>795</v>
      </c>
      <c r="G226" s="214" t="s">
        <v>152</v>
      </c>
      <c r="H226" s="215">
        <v>2205.2979999999998</v>
      </c>
      <c r="I226" s="216"/>
      <c r="J226" s="217">
        <f>ROUND(I226*H226,2)</f>
        <v>0</v>
      </c>
      <c r="K226" s="213" t="s">
        <v>1</v>
      </c>
      <c r="L226" s="45"/>
      <c r="M226" s="218" t="s">
        <v>1</v>
      </c>
      <c r="N226" s="219" t="s">
        <v>38</v>
      </c>
      <c r="O226" s="92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2" t="s">
        <v>153</v>
      </c>
      <c r="AT226" s="222" t="s">
        <v>149</v>
      </c>
      <c r="AU226" s="222" t="s">
        <v>81</v>
      </c>
      <c r="AY226" s="18" t="s">
        <v>148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8" t="s">
        <v>81</v>
      </c>
      <c r="BK226" s="223">
        <f>ROUND(I226*H226,2)</f>
        <v>0</v>
      </c>
      <c r="BL226" s="18" t="s">
        <v>153</v>
      </c>
      <c r="BM226" s="222" t="s">
        <v>559</v>
      </c>
    </row>
    <row r="227" s="15" customFormat="1">
      <c r="A227" s="15"/>
      <c r="B227" s="263"/>
      <c r="C227" s="264"/>
      <c r="D227" s="226" t="s">
        <v>168</v>
      </c>
      <c r="E227" s="265" t="s">
        <v>1</v>
      </c>
      <c r="F227" s="266" t="s">
        <v>782</v>
      </c>
      <c r="G227" s="264"/>
      <c r="H227" s="265" t="s">
        <v>1</v>
      </c>
      <c r="I227" s="267"/>
      <c r="J227" s="264"/>
      <c r="K227" s="264"/>
      <c r="L227" s="268"/>
      <c r="M227" s="269"/>
      <c r="N227" s="270"/>
      <c r="O227" s="270"/>
      <c r="P227" s="270"/>
      <c r="Q227" s="270"/>
      <c r="R227" s="270"/>
      <c r="S227" s="270"/>
      <c r="T227" s="271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2" t="s">
        <v>168</v>
      </c>
      <c r="AU227" s="272" t="s">
        <v>81</v>
      </c>
      <c r="AV227" s="15" t="s">
        <v>81</v>
      </c>
      <c r="AW227" s="15" t="s">
        <v>30</v>
      </c>
      <c r="AX227" s="15" t="s">
        <v>73</v>
      </c>
      <c r="AY227" s="272" t="s">
        <v>148</v>
      </c>
    </row>
    <row r="228" s="15" customFormat="1">
      <c r="A228" s="15"/>
      <c r="B228" s="263"/>
      <c r="C228" s="264"/>
      <c r="D228" s="226" t="s">
        <v>168</v>
      </c>
      <c r="E228" s="265" t="s">
        <v>1</v>
      </c>
      <c r="F228" s="266" t="s">
        <v>796</v>
      </c>
      <c r="G228" s="264"/>
      <c r="H228" s="265" t="s">
        <v>1</v>
      </c>
      <c r="I228" s="267"/>
      <c r="J228" s="264"/>
      <c r="K228" s="264"/>
      <c r="L228" s="268"/>
      <c r="M228" s="269"/>
      <c r="N228" s="270"/>
      <c r="O228" s="270"/>
      <c r="P228" s="270"/>
      <c r="Q228" s="270"/>
      <c r="R228" s="270"/>
      <c r="S228" s="270"/>
      <c r="T228" s="27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2" t="s">
        <v>168</v>
      </c>
      <c r="AU228" s="272" t="s">
        <v>81</v>
      </c>
      <c r="AV228" s="15" t="s">
        <v>81</v>
      </c>
      <c r="AW228" s="15" t="s">
        <v>30</v>
      </c>
      <c r="AX228" s="15" t="s">
        <v>73</v>
      </c>
      <c r="AY228" s="272" t="s">
        <v>148</v>
      </c>
    </row>
    <row r="229" s="12" customFormat="1">
      <c r="A229" s="12"/>
      <c r="B229" s="224"/>
      <c r="C229" s="225"/>
      <c r="D229" s="226" t="s">
        <v>168</v>
      </c>
      <c r="E229" s="227" t="s">
        <v>1</v>
      </c>
      <c r="F229" s="228" t="s">
        <v>797</v>
      </c>
      <c r="G229" s="225"/>
      <c r="H229" s="229">
        <v>2205.2979999999998</v>
      </c>
      <c r="I229" s="230"/>
      <c r="J229" s="225"/>
      <c r="K229" s="225"/>
      <c r="L229" s="231"/>
      <c r="M229" s="232"/>
      <c r="N229" s="233"/>
      <c r="O229" s="233"/>
      <c r="P229" s="233"/>
      <c r="Q229" s="233"/>
      <c r="R229" s="233"/>
      <c r="S229" s="233"/>
      <c r="T229" s="234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5" t="s">
        <v>168</v>
      </c>
      <c r="AU229" s="235" t="s">
        <v>81</v>
      </c>
      <c r="AV229" s="12" t="s">
        <v>83</v>
      </c>
      <c r="AW229" s="12" t="s">
        <v>30</v>
      </c>
      <c r="AX229" s="12" t="s">
        <v>73</v>
      </c>
      <c r="AY229" s="235" t="s">
        <v>148</v>
      </c>
    </row>
    <row r="230" s="13" customFormat="1">
      <c r="A230" s="13"/>
      <c r="B230" s="236"/>
      <c r="C230" s="237"/>
      <c r="D230" s="226" t="s">
        <v>168</v>
      </c>
      <c r="E230" s="238" t="s">
        <v>1</v>
      </c>
      <c r="F230" s="239" t="s">
        <v>170</v>
      </c>
      <c r="G230" s="237"/>
      <c r="H230" s="240">
        <v>2205.2979999999998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168</v>
      </c>
      <c r="AU230" s="246" t="s">
        <v>81</v>
      </c>
      <c r="AV230" s="13" t="s">
        <v>153</v>
      </c>
      <c r="AW230" s="13" t="s">
        <v>30</v>
      </c>
      <c r="AX230" s="13" t="s">
        <v>81</v>
      </c>
      <c r="AY230" s="246" t="s">
        <v>148</v>
      </c>
    </row>
    <row r="231" s="2" customFormat="1" ht="16.5" customHeight="1">
      <c r="A231" s="39"/>
      <c r="B231" s="40"/>
      <c r="C231" s="211" t="s">
        <v>223</v>
      </c>
      <c r="D231" s="211" t="s">
        <v>149</v>
      </c>
      <c r="E231" s="212" t="s">
        <v>798</v>
      </c>
      <c r="F231" s="213" t="s">
        <v>799</v>
      </c>
      <c r="G231" s="214" t="s">
        <v>152</v>
      </c>
      <c r="H231" s="215">
        <v>2205.2979999999998</v>
      </c>
      <c r="I231" s="216"/>
      <c r="J231" s="217">
        <f>ROUND(I231*H231,2)</f>
        <v>0</v>
      </c>
      <c r="K231" s="213" t="s">
        <v>1</v>
      </c>
      <c r="L231" s="45"/>
      <c r="M231" s="218" t="s">
        <v>1</v>
      </c>
      <c r="N231" s="219" t="s">
        <v>38</v>
      </c>
      <c r="O231" s="92"/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2" t="s">
        <v>153</v>
      </c>
      <c r="AT231" s="222" t="s">
        <v>149</v>
      </c>
      <c r="AU231" s="222" t="s">
        <v>81</v>
      </c>
      <c r="AY231" s="18" t="s">
        <v>148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8" t="s">
        <v>81</v>
      </c>
      <c r="BK231" s="223">
        <f>ROUND(I231*H231,2)</f>
        <v>0</v>
      </c>
      <c r="BL231" s="18" t="s">
        <v>153</v>
      </c>
      <c r="BM231" s="222" t="s">
        <v>572</v>
      </c>
    </row>
    <row r="232" s="15" customFormat="1">
      <c r="A232" s="15"/>
      <c r="B232" s="263"/>
      <c r="C232" s="264"/>
      <c r="D232" s="226" t="s">
        <v>168</v>
      </c>
      <c r="E232" s="265" t="s">
        <v>1</v>
      </c>
      <c r="F232" s="266" t="s">
        <v>782</v>
      </c>
      <c r="G232" s="264"/>
      <c r="H232" s="265" t="s">
        <v>1</v>
      </c>
      <c r="I232" s="267"/>
      <c r="J232" s="264"/>
      <c r="K232" s="264"/>
      <c r="L232" s="268"/>
      <c r="M232" s="269"/>
      <c r="N232" s="270"/>
      <c r="O232" s="270"/>
      <c r="P232" s="270"/>
      <c r="Q232" s="270"/>
      <c r="R232" s="270"/>
      <c r="S232" s="270"/>
      <c r="T232" s="27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2" t="s">
        <v>168</v>
      </c>
      <c r="AU232" s="272" t="s">
        <v>81</v>
      </c>
      <c r="AV232" s="15" t="s">
        <v>81</v>
      </c>
      <c r="AW232" s="15" t="s">
        <v>30</v>
      </c>
      <c r="AX232" s="15" t="s">
        <v>73</v>
      </c>
      <c r="AY232" s="272" t="s">
        <v>148</v>
      </c>
    </row>
    <row r="233" s="15" customFormat="1">
      <c r="A233" s="15"/>
      <c r="B233" s="263"/>
      <c r="C233" s="264"/>
      <c r="D233" s="226" t="s">
        <v>168</v>
      </c>
      <c r="E233" s="265" t="s">
        <v>1</v>
      </c>
      <c r="F233" s="266" t="s">
        <v>783</v>
      </c>
      <c r="G233" s="264"/>
      <c r="H233" s="265" t="s">
        <v>1</v>
      </c>
      <c r="I233" s="267"/>
      <c r="J233" s="264"/>
      <c r="K233" s="264"/>
      <c r="L233" s="268"/>
      <c r="M233" s="269"/>
      <c r="N233" s="270"/>
      <c r="O233" s="270"/>
      <c r="P233" s="270"/>
      <c r="Q233" s="270"/>
      <c r="R233" s="270"/>
      <c r="S233" s="270"/>
      <c r="T233" s="27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2" t="s">
        <v>168</v>
      </c>
      <c r="AU233" s="272" t="s">
        <v>81</v>
      </c>
      <c r="AV233" s="15" t="s">
        <v>81</v>
      </c>
      <c r="AW233" s="15" t="s">
        <v>30</v>
      </c>
      <c r="AX233" s="15" t="s">
        <v>73</v>
      </c>
      <c r="AY233" s="272" t="s">
        <v>148</v>
      </c>
    </row>
    <row r="234" s="12" customFormat="1">
      <c r="A234" s="12"/>
      <c r="B234" s="224"/>
      <c r="C234" s="225"/>
      <c r="D234" s="226" t="s">
        <v>168</v>
      </c>
      <c r="E234" s="227" t="s">
        <v>1</v>
      </c>
      <c r="F234" s="228" t="s">
        <v>797</v>
      </c>
      <c r="G234" s="225"/>
      <c r="H234" s="229">
        <v>2205.2979999999998</v>
      </c>
      <c r="I234" s="230"/>
      <c r="J234" s="225"/>
      <c r="K234" s="225"/>
      <c r="L234" s="231"/>
      <c r="M234" s="232"/>
      <c r="N234" s="233"/>
      <c r="O234" s="233"/>
      <c r="P234" s="233"/>
      <c r="Q234" s="233"/>
      <c r="R234" s="233"/>
      <c r="S234" s="233"/>
      <c r="T234" s="234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5" t="s">
        <v>168</v>
      </c>
      <c r="AU234" s="235" t="s">
        <v>81</v>
      </c>
      <c r="AV234" s="12" t="s">
        <v>83</v>
      </c>
      <c r="AW234" s="12" t="s">
        <v>30</v>
      </c>
      <c r="AX234" s="12" t="s">
        <v>73</v>
      </c>
      <c r="AY234" s="235" t="s">
        <v>148</v>
      </c>
    </row>
    <row r="235" s="13" customFormat="1">
      <c r="A235" s="13"/>
      <c r="B235" s="236"/>
      <c r="C235" s="237"/>
      <c r="D235" s="226" t="s">
        <v>168</v>
      </c>
      <c r="E235" s="238" t="s">
        <v>1</v>
      </c>
      <c r="F235" s="239" t="s">
        <v>170</v>
      </c>
      <c r="G235" s="237"/>
      <c r="H235" s="240">
        <v>2205.2979999999998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168</v>
      </c>
      <c r="AU235" s="246" t="s">
        <v>81</v>
      </c>
      <c r="AV235" s="13" t="s">
        <v>153</v>
      </c>
      <c r="AW235" s="13" t="s">
        <v>30</v>
      </c>
      <c r="AX235" s="13" t="s">
        <v>81</v>
      </c>
      <c r="AY235" s="246" t="s">
        <v>148</v>
      </c>
    </row>
    <row r="236" s="2" customFormat="1" ht="16.5" customHeight="1">
      <c r="A236" s="39"/>
      <c r="B236" s="40"/>
      <c r="C236" s="211" t="s">
        <v>403</v>
      </c>
      <c r="D236" s="211" t="s">
        <v>149</v>
      </c>
      <c r="E236" s="212" t="s">
        <v>800</v>
      </c>
      <c r="F236" s="213" t="s">
        <v>801</v>
      </c>
      <c r="G236" s="214" t="s">
        <v>152</v>
      </c>
      <c r="H236" s="215">
        <v>2205.2979999999998</v>
      </c>
      <c r="I236" s="216"/>
      <c r="J236" s="217">
        <f>ROUND(I236*H236,2)</f>
        <v>0</v>
      </c>
      <c r="K236" s="213" t="s">
        <v>1</v>
      </c>
      <c r="L236" s="45"/>
      <c r="M236" s="218" t="s">
        <v>1</v>
      </c>
      <c r="N236" s="219" t="s">
        <v>38</v>
      </c>
      <c r="O236" s="92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2" t="s">
        <v>153</v>
      </c>
      <c r="AT236" s="222" t="s">
        <v>149</v>
      </c>
      <c r="AU236" s="222" t="s">
        <v>81</v>
      </c>
      <c r="AY236" s="18" t="s">
        <v>148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8" t="s">
        <v>81</v>
      </c>
      <c r="BK236" s="223">
        <f>ROUND(I236*H236,2)</f>
        <v>0</v>
      </c>
      <c r="BL236" s="18" t="s">
        <v>153</v>
      </c>
      <c r="BM236" s="222" t="s">
        <v>583</v>
      </c>
    </row>
    <row r="237" s="15" customFormat="1">
      <c r="A237" s="15"/>
      <c r="B237" s="263"/>
      <c r="C237" s="264"/>
      <c r="D237" s="226" t="s">
        <v>168</v>
      </c>
      <c r="E237" s="265" t="s">
        <v>1</v>
      </c>
      <c r="F237" s="266" t="s">
        <v>782</v>
      </c>
      <c r="G237" s="264"/>
      <c r="H237" s="265" t="s">
        <v>1</v>
      </c>
      <c r="I237" s="267"/>
      <c r="J237" s="264"/>
      <c r="K237" s="264"/>
      <c r="L237" s="268"/>
      <c r="M237" s="269"/>
      <c r="N237" s="270"/>
      <c r="O237" s="270"/>
      <c r="P237" s="270"/>
      <c r="Q237" s="270"/>
      <c r="R237" s="270"/>
      <c r="S237" s="270"/>
      <c r="T237" s="27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2" t="s">
        <v>168</v>
      </c>
      <c r="AU237" s="272" t="s">
        <v>81</v>
      </c>
      <c r="AV237" s="15" t="s">
        <v>81</v>
      </c>
      <c r="AW237" s="15" t="s">
        <v>30</v>
      </c>
      <c r="AX237" s="15" t="s">
        <v>73</v>
      </c>
      <c r="AY237" s="272" t="s">
        <v>148</v>
      </c>
    </row>
    <row r="238" s="15" customFormat="1">
      <c r="A238" s="15"/>
      <c r="B238" s="263"/>
      <c r="C238" s="264"/>
      <c r="D238" s="226" t="s">
        <v>168</v>
      </c>
      <c r="E238" s="265" t="s">
        <v>1</v>
      </c>
      <c r="F238" s="266" t="s">
        <v>783</v>
      </c>
      <c r="G238" s="264"/>
      <c r="H238" s="265" t="s">
        <v>1</v>
      </c>
      <c r="I238" s="267"/>
      <c r="J238" s="264"/>
      <c r="K238" s="264"/>
      <c r="L238" s="268"/>
      <c r="M238" s="269"/>
      <c r="N238" s="270"/>
      <c r="O238" s="270"/>
      <c r="P238" s="270"/>
      <c r="Q238" s="270"/>
      <c r="R238" s="270"/>
      <c r="S238" s="270"/>
      <c r="T238" s="27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2" t="s">
        <v>168</v>
      </c>
      <c r="AU238" s="272" t="s">
        <v>81</v>
      </c>
      <c r="AV238" s="15" t="s">
        <v>81</v>
      </c>
      <c r="AW238" s="15" t="s">
        <v>30</v>
      </c>
      <c r="AX238" s="15" t="s">
        <v>73</v>
      </c>
      <c r="AY238" s="272" t="s">
        <v>148</v>
      </c>
    </row>
    <row r="239" s="12" customFormat="1">
      <c r="A239" s="12"/>
      <c r="B239" s="224"/>
      <c r="C239" s="225"/>
      <c r="D239" s="226" t="s">
        <v>168</v>
      </c>
      <c r="E239" s="227" t="s">
        <v>1</v>
      </c>
      <c r="F239" s="228" t="s">
        <v>797</v>
      </c>
      <c r="G239" s="225"/>
      <c r="H239" s="229">
        <v>2205.2979999999998</v>
      </c>
      <c r="I239" s="230"/>
      <c r="J239" s="225"/>
      <c r="K239" s="225"/>
      <c r="L239" s="231"/>
      <c r="M239" s="232"/>
      <c r="N239" s="233"/>
      <c r="O239" s="233"/>
      <c r="P239" s="233"/>
      <c r="Q239" s="233"/>
      <c r="R239" s="233"/>
      <c r="S239" s="233"/>
      <c r="T239" s="234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5" t="s">
        <v>168</v>
      </c>
      <c r="AU239" s="235" t="s">
        <v>81</v>
      </c>
      <c r="AV239" s="12" t="s">
        <v>83</v>
      </c>
      <c r="AW239" s="12" t="s">
        <v>30</v>
      </c>
      <c r="AX239" s="12" t="s">
        <v>73</v>
      </c>
      <c r="AY239" s="235" t="s">
        <v>148</v>
      </c>
    </row>
    <row r="240" s="13" customFormat="1">
      <c r="A240" s="13"/>
      <c r="B240" s="236"/>
      <c r="C240" s="237"/>
      <c r="D240" s="226" t="s">
        <v>168</v>
      </c>
      <c r="E240" s="238" t="s">
        <v>1</v>
      </c>
      <c r="F240" s="239" t="s">
        <v>170</v>
      </c>
      <c r="G240" s="237"/>
      <c r="H240" s="240">
        <v>2205.2979999999998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168</v>
      </c>
      <c r="AU240" s="246" t="s">
        <v>81</v>
      </c>
      <c r="AV240" s="13" t="s">
        <v>153</v>
      </c>
      <c r="AW240" s="13" t="s">
        <v>30</v>
      </c>
      <c r="AX240" s="13" t="s">
        <v>81</v>
      </c>
      <c r="AY240" s="246" t="s">
        <v>148</v>
      </c>
    </row>
    <row r="241" s="2" customFormat="1" ht="16.5" customHeight="1">
      <c r="A241" s="39"/>
      <c r="B241" s="40"/>
      <c r="C241" s="211" t="s">
        <v>227</v>
      </c>
      <c r="D241" s="211" t="s">
        <v>149</v>
      </c>
      <c r="E241" s="212" t="s">
        <v>802</v>
      </c>
      <c r="F241" s="213" t="s">
        <v>803</v>
      </c>
      <c r="G241" s="214" t="s">
        <v>152</v>
      </c>
      <c r="H241" s="215">
        <v>2205.2979999999998</v>
      </c>
      <c r="I241" s="216"/>
      <c r="J241" s="217">
        <f>ROUND(I241*H241,2)</f>
        <v>0</v>
      </c>
      <c r="K241" s="213" t="s">
        <v>1</v>
      </c>
      <c r="L241" s="45"/>
      <c r="M241" s="218" t="s">
        <v>1</v>
      </c>
      <c r="N241" s="219" t="s">
        <v>38</v>
      </c>
      <c r="O241" s="92"/>
      <c r="P241" s="220">
        <f>O241*H241</f>
        <v>0</v>
      </c>
      <c r="Q241" s="220">
        <v>0</v>
      </c>
      <c r="R241" s="220">
        <f>Q241*H241</f>
        <v>0</v>
      </c>
      <c r="S241" s="220">
        <v>0</v>
      </c>
      <c r="T241" s="22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2" t="s">
        <v>153</v>
      </c>
      <c r="AT241" s="222" t="s">
        <v>149</v>
      </c>
      <c r="AU241" s="222" t="s">
        <v>81</v>
      </c>
      <c r="AY241" s="18" t="s">
        <v>148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8" t="s">
        <v>81</v>
      </c>
      <c r="BK241" s="223">
        <f>ROUND(I241*H241,2)</f>
        <v>0</v>
      </c>
      <c r="BL241" s="18" t="s">
        <v>153</v>
      </c>
      <c r="BM241" s="222" t="s">
        <v>594</v>
      </c>
    </row>
    <row r="242" s="15" customFormat="1">
      <c r="A242" s="15"/>
      <c r="B242" s="263"/>
      <c r="C242" s="264"/>
      <c r="D242" s="226" t="s">
        <v>168</v>
      </c>
      <c r="E242" s="265" t="s">
        <v>1</v>
      </c>
      <c r="F242" s="266" t="s">
        <v>804</v>
      </c>
      <c r="G242" s="264"/>
      <c r="H242" s="265" t="s">
        <v>1</v>
      </c>
      <c r="I242" s="267"/>
      <c r="J242" s="264"/>
      <c r="K242" s="264"/>
      <c r="L242" s="268"/>
      <c r="M242" s="269"/>
      <c r="N242" s="270"/>
      <c r="O242" s="270"/>
      <c r="P242" s="270"/>
      <c r="Q242" s="270"/>
      <c r="R242" s="270"/>
      <c r="S242" s="270"/>
      <c r="T242" s="271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2" t="s">
        <v>168</v>
      </c>
      <c r="AU242" s="272" t="s">
        <v>81</v>
      </c>
      <c r="AV242" s="15" t="s">
        <v>81</v>
      </c>
      <c r="AW242" s="15" t="s">
        <v>30</v>
      </c>
      <c r="AX242" s="15" t="s">
        <v>73</v>
      </c>
      <c r="AY242" s="272" t="s">
        <v>148</v>
      </c>
    </row>
    <row r="243" s="15" customFormat="1">
      <c r="A243" s="15"/>
      <c r="B243" s="263"/>
      <c r="C243" s="264"/>
      <c r="D243" s="226" t="s">
        <v>168</v>
      </c>
      <c r="E243" s="265" t="s">
        <v>1</v>
      </c>
      <c r="F243" s="266" t="s">
        <v>783</v>
      </c>
      <c r="G243" s="264"/>
      <c r="H243" s="265" t="s">
        <v>1</v>
      </c>
      <c r="I243" s="267"/>
      <c r="J243" s="264"/>
      <c r="K243" s="264"/>
      <c r="L243" s="268"/>
      <c r="M243" s="269"/>
      <c r="N243" s="270"/>
      <c r="O243" s="270"/>
      <c r="P243" s="270"/>
      <c r="Q243" s="270"/>
      <c r="R243" s="270"/>
      <c r="S243" s="270"/>
      <c r="T243" s="271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2" t="s">
        <v>168</v>
      </c>
      <c r="AU243" s="272" t="s">
        <v>81</v>
      </c>
      <c r="AV243" s="15" t="s">
        <v>81</v>
      </c>
      <c r="AW243" s="15" t="s">
        <v>30</v>
      </c>
      <c r="AX243" s="15" t="s">
        <v>73</v>
      </c>
      <c r="AY243" s="272" t="s">
        <v>148</v>
      </c>
    </row>
    <row r="244" s="12" customFormat="1">
      <c r="A244" s="12"/>
      <c r="B244" s="224"/>
      <c r="C244" s="225"/>
      <c r="D244" s="226" t="s">
        <v>168</v>
      </c>
      <c r="E244" s="227" t="s">
        <v>1</v>
      </c>
      <c r="F244" s="228" t="s">
        <v>797</v>
      </c>
      <c r="G244" s="225"/>
      <c r="H244" s="229">
        <v>2205.2979999999998</v>
      </c>
      <c r="I244" s="230"/>
      <c r="J244" s="225"/>
      <c r="K244" s="225"/>
      <c r="L244" s="231"/>
      <c r="M244" s="232"/>
      <c r="N244" s="233"/>
      <c r="O244" s="233"/>
      <c r="P244" s="233"/>
      <c r="Q244" s="233"/>
      <c r="R244" s="233"/>
      <c r="S244" s="233"/>
      <c r="T244" s="234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5" t="s">
        <v>168</v>
      </c>
      <c r="AU244" s="235" t="s">
        <v>81</v>
      </c>
      <c r="AV244" s="12" t="s">
        <v>83</v>
      </c>
      <c r="AW244" s="12" t="s">
        <v>30</v>
      </c>
      <c r="AX244" s="12" t="s">
        <v>73</v>
      </c>
      <c r="AY244" s="235" t="s">
        <v>148</v>
      </c>
    </row>
    <row r="245" s="13" customFormat="1">
      <c r="A245" s="13"/>
      <c r="B245" s="236"/>
      <c r="C245" s="237"/>
      <c r="D245" s="226" t="s">
        <v>168</v>
      </c>
      <c r="E245" s="238" t="s">
        <v>1</v>
      </c>
      <c r="F245" s="239" t="s">
        <v>170</v>
      </c>
      <c r="G245" s="237"/>
      <c r="H245" s="240">
        <v>2205.2979999999998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168</v>
      </c>
      <c r="AU245" s="246" t="s">
        <v>81</v>
      </c>
      <c r="AV245" s="13" t="s">
        <v>153</v>
      </c>
      <c r="AW245" s="13" t="s">
        <v>30</v>
      </c>
      <c r="AX245" s="13" t="s">
        <v>81</v>
      </c>
      <c r="AY245" s="246" t="s">
        <v>148</v>
      </c>
    </row>
    <row r="246" s="2" customFormat="1" ht="16.5" customHeight="1">
      <c r="A246" s="39"/>
      <c r="B246" s="40"/>
      <c r="C246" s="211" t="s">
        <v>414</v>
      </c>
      <c r="D246" s="211" t="s">
        <v>149</v>
      </c>
      <c r="E246" s="212" t="s">
        <v>805</v>
      </c>
      <c r="F246" s="213" t="s">
        <v>806</v>
      </c>
      <c r="G246" s="214" t="s">
        <v>152</v>
      </c>
      <c r="H246" s="215">
        <v>165.51599999999999</v>
      </c>
      <c r="I246" s="216"/>
      <c r="J246" s="217">
        <f>ROUND(I246*H246,2)</f>
        <v>0</v>
      </c>
      <c r="K246" s="213" t="s">
        <v>1</v>
      </c>
      <c r="L246" s="45"/>
      <c r="M246" s="218" t="s">
        <v>1</v>
      </c>
      <c r="N246" s="219" t="s">
        <v>38</v>
      </c>
      <c r="O246" s="92"/>
      <c r="P246" s="220">
        <f>O246*H246</f>
        <v>0</v>
      </c>
      <c r="Q246" s="220">
        <v>0</v>
      </c>
      <c r="R246" s="220">
        <f>Q246*H246</f>
        <v>0</v>
      </c>
      <c r="S246" s="220">
        <v>0</v>
      </c>
      <c r="T246" s="22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2" t="s">
        <v>153</v>
      </c>
      <c r="AT246" s="222" t="s">
        <v>149</v>
      </c>
      <c r="AU246" s="222" t="s">
        <v>81</v>
      </c>
      <c r="AY246" s="18" t="s">
        <v>148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8" t="s">
        <v>81</v>
      </c>
      <c r="BK246" s="223">
        <f>ROUND(I246*H246,2)</f>
        <v>0</v>
      </c>
      <c r="BL246" s="18" t="s">
        <v>153</v>
      </c>
      <c r="BM246" s="222" t="s">
        <v>606</v>
      </c>
    </row>
    <row r="247" s="15" customFormat="1">
      <c r="A247" s="15"/>
      <c r="B247" s="263"/>
      <c r="C247" s="264"/>
      <c r="D247" s="226" t="s">
        <v>168</v>
      </c>
      <c r="E247" s="265" t="s">
        <v>1</v>
      </c>
      <c r="F247" s="266" t="s">
        <v>807</v>
      </c>
      <c r="G247" s="264"/>
      <c r="H247" s="265" t="s">
        <v>1</v>
      </c>
      <c r="I247" s="267"/>
      <c r="J247" s="264"/>
      <c r="K247" s="264"/>
      <c r="L247" s="268"/>
      <c r="M247" s="269"/>
      <c r="N247" s="270"/>
      <c r="O247" s="270"/>
      <c r="P247" s="270"/>
      <c r="Q247" s="270"/>
      <c r="R247" s="270"/>
      <c r="S247" s="270"/>
      <c r="T247" s="271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2" t="s">
        <v>168</v>
      </c>
      <c r="AU247" s="272" t="s">
        <v>81</v>
      </c>
      <c r="AV247" s="15" t="s">
        <v>81</v>
      </c>
      <c r="AW247" s="15" t="s">
        <v>30</v>
      </c>
      <c r="AX247" s="15" t="s">
        <v>73</v>
      </c>
      <c r="AY247" s="272" t="s">
        <v>148</v>
      </c>
    </row>
    <row r="248" s="12" customFormat="1">
      <c r="A248" s="12"/>
      <c r="B248" s="224"/>
      <c r="C248" s="225"/>
      <c r="D248" s="226" t="s">
        <v>168</v>
      </c>
      <c r="E248" s="227" t="s">
        <v>1</v>
      </c>
      <c r="F248" s="228" t="s">
        <v>808</v>
      </c>
      <c r="G248" s="225"/>
      <c r="H248" s="229">
        <v>6</v>
      </c>
      <c r="I248" s="230"/>
      <c r="J248" s="225"/>
      <c r="K248" s="225"/>
      <c r="L248" s="231"/>
      <c r="M248" s="232"/>
      <c r="N248" s="233"/>
      <c r="O248" s="233"/>
      <c r="P248" s="233"/>
      <c r="Q248" s="233"/>
      <c r="R248" s="233"/>
      <c r="S248" s="233"/>
      <c r="T248" s="234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5" t="s">
        <v>168</v>
      </c>
      <c r="AU248" s="235" t="s">
        <v>81</v>
      </c>
      <c r="AV248" s="12" t="s">
        <v>83</v>
      </c>
      <c r="AW248" s="12" t="s">
        <v>30</v>
      </c>
      <c r="AX248" s="12" t="s">
        <v>73</v>
      </c>
      <c r="AY248" s="235" t="s">
        <v>148</v>
      </c>
    </row>
    <row r="249" s="12" customFormat="1">
      <c r="A249" s="12"/>
      <c r="B249" s="224"/>
      <c r="C249" s="225"/>
      <c r="D249" s="226" t="s">
        <v>168</v>
      </c>
      <c r="E249" s="227" t="s">
        <v>1</v>
      </c>
      <c r="F249" s="228" t="s">
        <v>809</v>
      </c>
      <c r="G249" s="225"/>
      <c r="H249" s="229">
        <v>10</v>
      </c>
      <c r="I249" s="230"/>
      <c r="J249" s="225"/>
      <c r="K249" s="225"/>
      <c r="L249" s="231"/>
      <c r="M249" s="232"/>
      <c r="N249" s="233"/>
      <c r="O249" s="233"/>
      <c r="P249" s="233"/>
      <c r="Q249" s="233"/>
      <c r="R249" s="233"/>
      <c r="S249" s="233"/>
      <c r="T249" s="234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35" t="s">
        <v>168</v>
      </c>
      <c r="AU249" s="235" t="s">
        <v>81</v>
      </c>
      <c r="AV249" s="12" t="s">
        <v>83</v>
      </c>
      <c r="AW249" s="12" t="s">
        <v>30</v>
      </c>
      <c r="AX249" s="12" t="s">
        <v>73</v>
      </c>
      <c r="AY249" s="235" t="s">
        <v>148</v>
      </c>
    </row>
    <row r="250" s="12" customFormat="1">
      <c r="A250" s="12"/>
      <c r="B250" s="224"/>
      <c r="C250" s="225"/>
      <c r="D250" s="226" t="s">
        <v>168</v>
      </c>
      <c r="E250" s="227" t="s">
        <v>1</v>
      </c>
      <c r="F250" s="228" t="s">
        <v>810</v>
      </c>
      <c r="G250" s="225"/>
      <c r="H250" s="229">
        <v>4.4000000000000004</v>
      </c>
      <c r="I250" s="230"/>
      <c r="J250" s="225"/>
      <c r="K250" s="225"/>
      <c r="L250" s="231"/>
      <c r="M250" s="232"/>
      <c r="N250" s="233"/>
      <c r="O250" s="233"/>
      <c r="P250" s="233"/>
      <c r="Q250" s="233"/>
      <c r="R250" s="233"/>
      <c r="S250" s="233"/>
      <c r="T250" s="234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35" t="s">
        <v>168</v>
      </c>
      <c r="AU250" s="235" t="s">
        <v>81</v>
      </c>
      <c r="AV250" s="12" t="s">
        <v>83</v>
      </c>
      <c r="AW250" s="12" t="s">
        <v>30</v>
      </c>
      <c r="AX250" s="12" t="s">
        <v>73</v>
      </c>
      <c r="AY250" s="235" t="s">
        <v>148</v>
      </c>
    </row>
    <row r="251" s="12" customFormat="1">
      <c r="A251" s="12"/>
      <c r="B251" s="224"/>
      <c r="C251" s="225"/>
      <c r="D251" s="226" t="s">
        <v>168</v>
      </c>
      <c r="E251" s="227" t="s">
        <v>1</v>
      </c>
      <c r="F251" s="228" t="s">
        <v>811</v>
      </c>
      <c r="G251" s="225"/>
      <c r="H251" s="229">
        <v>5.04</v>
      </c>
      <c r="I251" s="230"/>
      <c r="J251" s="225"/>
      <c r="K251" s="225"/>
      <c r="L251" s="231"/>
      <c r="M251" s="232"/>
      <c r="N251" s="233"/>
      <c r="O251" s="233"/>
      <c r="P251" s="233"/>
      <c r="Q251" s="233"/>
      <c r="R251" s="233"/>
      <c r="S251" s="233"/>
      <c r="T251" s="234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35" t="s">
        <v>168</v>
      </c>
      <c r="AU251" s="235" t="s">
        <v>81</v>
      </c>
      <c r="AV251" s="12" t="s">
        <v>83</v>
      </c>
      <c r="AW251" s="12" t="s">
        <v>30</v>
      </c>
      <c r="AX251" s="12" t="s">
        <v>73</v>
      </c>
      <c r="AY251" s="235" t="s">
        <v>148</v>
      </c>
    </row>
    <row r="252" s="12" customFormat="1">
      <c r="A252" s="12"/>
      <c r="B252" s="224"/>
      <c r="C252" s="225"/>
      <c r="D252" s="226" t="s">
        <v>168</v>
      </c>
      <c r="E252" s="227" t="s">
        <v>1</v>
      </c>
      <c r="F252" s="228" t="s">
        <v>812</v>
      </c>
      <c r="G252" s="225"/>
      <c r="H252" s="229">
        <v>2.48</v>
      </c>
      <c r="I252" s="230"/>
      <c r="J252" s="225"/>
      <c r="K252" s="225"/>
      <c r="L252" s="231"/>
      <c r="M252" s="232"/>
      <c r="N252" s="233"/>
      <c r="O252" s="233"/>
      <c r="P252" s="233"/>
      <c r="Q252" s="233"/>
      <c r="R252" s="233"/>
      <c r="S252" s="233"/>
      <c r="T252" s="234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5" t="s">
        <v>168</v>
      </c>
      <c r="AU252" s="235" t="s">
        <v>81</v>
      </c>
      <c r="AV252" s="12" t="s">
        <v>83</v>
      </c>
      <c r="AW252" s="12" t="s">
        <v>30</v>
      </c>
      <c r="AX252" s="12" t="s">
        <v>73</v>
      </c>
      <c r="AY252" s="235" t="s">
        <v>148</v>
      </c>
    </row>
    <row r="253" s="16" customFormat="1">
      <c r="A253" s="16"/>
      <c r="B253" s="292"/>
      <c r="C253" s="293"/>
      <c r="D253" s="226" t="s">
        <v>168</v>
      </c>
      <c r="E253" s="294" t="s">
        <v>1</v>
      </c>
      <c r="F253" s="295" t="s">
        <v>781</v>
      </c>
      <c r="G253" s="293"/>
      <c r="H253" s="296">
        <v>27.920000000000002</v>
      </c>
      <c r="I253" s="297"/>
      <c r="J253" s="293"/>
      <c r="K253" s="293"/>
      <c r="L253" s="298"/>
      <c r="M253" s="299"/>
      <c r="N253" s="300"/>
      <c r="O253" s="300"/>
      <c r="P253" s="300"/>
      <c r="Q253" s="300"/>
      <c r="R253" s="300"/>
      <c r="S253" s="300"/>
      <c r="T253" s="301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302" t="s">
        <v>168</v>
      </c>
      <c r="AU253" s="302" t="s">
        <v>81</v>
      </c>
      <c r="AV253" s="16" t="s">
        <v>156</v>
      </c>
      <c r="AW253" s="16" t="s">
        <v>30</v>
      </c>
      <c r="AX253" s="16" t="s">
        <v>73</v>
      </c>
      <c r="AY253" s="302" t="s">
        <v>148</v>
      </c>
    </row>
    <row r="254" s="15" customFormat="1">
      <c r="A254" s="15"/>
      <c r="B254" s="263"/>
      <c r="C254" s="264"/>
      <c r="D254" s="226" t="s">
        <v>168</v>
      </c>
      <c r="E254" s="265" t="s">
        <v>1</v>
      </c>
      <c r="F254" s="266" t="s">
        <v>785</v>
      </c>
      <c r="G254" s="264"/>
      <c r="H254" s="265" t="s">
        <v>1</v>
      </c>
      <c r="I254" s="267"/>
      <c r="J254" s="264"/>
      <c r="K254" s="264"/>
      <c r="L254" s="268"/>
      <c r="M254" s="269"/>
      <c r="N254" s="270"/>
      <c r="O254" s="270"/>
      <c r="P254" s="270"/>
      <c r="Q254" s="270"/>
      <c r="R254" s="270"/>
      <c r="S254" s="270"/>
      <c r="T254" s="27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2" t="s">
        <v>168</v>
      </c>
      <c r="AU254" s="272" t="s">
        <v>81</v>
      </c>
      <c r="AV254" s="15" t="s">
        <v>81</v>
      </c>
      <c r="AW254" s="15" t="s">
        <v>30</v>
      </c>
      <c r="AX254" s="15" t="s">
        <v>73</v>
      </c>
      <c r="AY254" s="272" t="s">
        <v>148</v>
      </c>
    </row>
    <row r="255" s="12" customFormat="1">
      <c r="A255" s="12"/>
      <c r="B255" s="224"/>
      <c r="C255" s="225"/>
      <c r="D255" s="226" t="s">
        <v>168</v>
      </c>
      <c r="E255" s="227" t="s">
        <v>1</v>
      </c>
      <c r="F255" s="228" t="s">
        <v>786</v>
      </c>
      <c r="G255" s="225"/>
      <c r="H255" s="229">
        <v>141.99600000000001</v>
      </c>
      <c r="I255" s="230"/>
      <c r="J255" s="225"/>
      <c r="K255" s="225"/>
      <c r="L255" s="231"/>
      <c r="M255" s="232"/>
      <c r="N255" s="233"/>
      <c r="O255" s="233"/>
      <c r="P255" s="233"/>
      <c r="Q255" s="233"/>
      <c r="R255" s="233"/>
      <c r="S255" s="233"/>
      <c r="T255" s="234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35" t="s">
        <v>168</v>
      </c>
      <c r="AU255" s="235" t="s">
        <v>81</v>
      </c>
      <c r="AV255" s="12" t="s">
        <v>83</v>
      </c>
      <c r="AW255" s="12" t="s">
        <v>30</v>
      </c>
      <c r="AX255" s="12" t="s">
        <v>73</v>
      </c>
      <c r="AY255" s="235" t="s">
        <v>148</v>
      </c>
    </row>
    <row r="256" s="15" customFormat="1">
      <c r="A256" s="15"/>
      <c r="B256" s="263"/>
      <c r="C256" s="264"/>
      <c r="D256" s="226" t="s">
        <v>168</v>
      </c>
      <c r="E256" s="265" t="s">
        <v>1</v>
      </c>
      <c r="F256" s="266" t="s">
        <v>813</v>
      </c>
      <c r="G256" s="264"/>
      <c r="H256" s="265" t="s">
        <v>1</v>
      </c>
      <c r="I256" s="267"/>
      <c r="J256" s="264"/>
      <c r="K256" s="264"/>
      <c r="L256" s="268"/>
      <c r="M256" s="269"/>
      <c r="N256" s="270"/>
      <c r="O256" s="270"/>
      <c r="P256" s="270"/>
      <c r="Q256" s="270"/>
      <c r="R256" s="270"/>
      <c r="S256" s="270"/>
      <c r="T256" s="271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2" t="s">
        <v>168</v>
      </c>
      <c r="AU256" s="272" t="s">
        <v>81</v>
      </c>
      <c r="AV256" s="15" t="s">
        <v>81</v>
      </c>
      <c r="AW256" s="15" t="s">
        <v>30</v>
      </c>
      <c r="AX256" s="15" t="s">
        <v>73</v>
      </c>
      <c r="AY256" s="272" t="s">
        <v>148</v>
      </c>
    </row>
    <row r="257" s="12" customFormat="1">
      <c r="A257" s="12"/>
      <c r="B257" s="224"/>
      <c r="C257" s="225"/>
      <c r="D257" s="226" t="s">
        <v>168</v>
      </c>
      <c r="E257" s="227" t="s">
        <v>1</v>
      </c>
      <c r="F257" s="228" t="s">
        <v>814</v>
      </c>
      <c r="G257" s="225"/>
      <c r="H257" s="229">
        <v>-4.4000000000000004</v>
      </c>
      <c r="I257" s="230"/>
      <c r="J257" s="225"/>
      <c r="K257" s="225"/>
      <c r="L257" s="231"/>
      <c r="M257" s="232"/>
      <c r="N257" s="233"/>
      <c r="O257" s="233"/>
      <c r="P257" s="233"/>
      <c r="Q257" s="233"/>
      <c r="R257" s="233"/>
      <c r="S257" s="233"/>
      <c r="T257" s="234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5" t="s">
        <v>168</v>
      </c>
      <c r="AU257" s="235" t="s">
        <v>81</v>
      </c>
      <c r="AV257" s="12" t="s">
        <v>83</v>
      </c>
      <c r="AW257" s="12" t="s">
        <v>30</v>
      </c>
      <c r="AX257" s="12" t="s">
        <v>73</v>
      </c>
      <c r="AY257" s="235" t="s">
        <v>148</v>
      </c>
    </row>
    <row r="258" s="13" customFormat="1">
      <c r="A258" s="13"/>
      <c r="B258" s="236"/>
      <c r="C258" s="237"/>
      <c r="D258" s="226" t="s">
        <v>168</v>
      </c>
      <c r="E258" s="238" t="s">
        <v>1</v>
      </c>
      <c r="F258" s="239" t="s">
        <v>170</v>
      </c>
      <c r="G258" s="237"/>
      <c r="H258" s="240">
        <v>165.51599999999999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168</v>
      </c>
      <c r="AU258" s="246" t="s">
        <v>81</v>
      </c>
      <c r="AV258" s="13" t="s">
        <v>153</v>
      </c>
      <c r="AW258" s="13" t="s">
        <v>30</v>
      </c>
      <c r="AX258" s="13" t="s">
        <v>81</v>
      </c>
      <c r="AY258" s="246" t="s">
        <v>148</v>
      </c>
    </row>
    <row r="259" s="2" customFormat="1" ht="16.5" customHeight="1">
      <c r="A259" s="39"/>
      <c r="B259" s="40"/>
      <c r="C259" s="211" t="s">
        <v>230</v>
      </c>
      <c r="D259" s="211" t="s">
        <v>149</v>
      </c>
      <c r="E259" s="212" t="s">
        <v>815</v>
      </c>
      <c r="F259" s="213" t="s">
        <v>816</v>
      </c>
      <c r="G259" s="214" t="s">
        <v>152</v>
      </c>
      <c r="H259" s="215">
        <v>632.43600000000004</v>
      </c>
      <c r="I259" s="216"/>
      <c r="J259" s="217">
        <f>ROUND(I259*H259,2)</f>
        <v>0</v>
      </c>
      <c r="K259" s="213" t="s">
        <v>1</v>
      </c>
      <c r="L259" s="45"/>
      <c r="M259" s="218" t="s">
        <v>1</v>
      </c>
      <c r="N259" s="219" t="s">
        <v>38</v>
      </c>
      <c r="O259" s="92"/>
      <c r="P259" s="220">
        <f>O259*H259</f>
        <v>0</v>
      </c>
      <c r="Q259" s="220">
        <v>0</v>
      </c>
      <c r="R259" s="220">
        <f>Q259*H259</f>
        <v>0</v>
      </c>
      <c r="S259" s="220">
        <v>0</v>
      </c>
      <c r="T259" s="22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2" t="s">
        <v>153</v>
      </c>
      <c r="AT259" s="222" t="s">
        <v>149</v>
      </c>
      <c r="AU259" s="222" t="s">
        <v>81</v>
      </c>
      <c r="AY259" s="18" t="s">
        <v>148</v>
      </c>
      <c r="BE259" s="223">
        <f>IF(N259="základní",J259,0)</f>
        <v>0</v>
      </c>
      <c r="BF259" s="223">
        <f>IF(N259="snížená",J259,0)</f>
        <v>0</v>
      </c>
      <c r="BG259" s="223">
        <f>IF(N259="zákl. přenesená",J259,0)</f>
        <v>0</v>
      </c>
      <c r="BH259" s="223">
        <f>IF(N259="sníž. přenesená",J259,0)</f>
        <v>0</v>
      </c>
      <c r="BI259" s="223">
        <f>IF(N259="nulová",J259,0)</f>
        <v>0</v>
      </c>
      <c r="BJ259" s="18" t="s">
        <v>81</v>
      </c>
      <c r="BK259" s="223">
        <f>ROUND(I259*H259,2)</f>
        <v>0</v>
      </c>
      <c r="BL259" s="18" t="s">
        <v>153</v>
      </c>
      <c r="BM259" s="222" t="s">
        <v>817</v>
      </c>
    </row>
    <row r="260" s="15" customFormat="1">
      <c r="A260" s="15"/>
      <c r="B260" s="263"/>
      <c r="C260" s="264"/>
      <c r="D260" s="226" t="s">
        <v>168</v>
      </c>
      <c r="E260" s="265" t="s">
        <v>1</v>
      </c>
      <c r="F260" s="266" t="s">
        <v>789</v>
      </c>
      <c r="G260" s="264"/>
      <c r="H260" s="265" t="s">
        <v>1</v>
      </c>
      <c r="I260" s="267"/>
      <c r="J260" s="264"/>
      <c r="K260" s="264"/>
      <c r="L260" s="268"/>
      <c r="M260" s="269"/>
      <c r="N260" s="270"/>
      <c r="O260" s="270"/>
      <c r="P260" s="270"/>
      <c r="Q260" s="270"/>
      <c r="R260" s="270"/>
      <c r="S260" s="270"/>
      <c r="T260" s="271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2" t="s">
        <v>168</v>
      </c>
      <c r="AU260" s="272" t="s">
        <v>81</v>
      </c>
      <c r="AV260" s="15" t="s">
        <v>81</v>
      </c>
      <c r="AW260" s="15" t="s">
        <v>30</v>
      </c>
      <c r="AX260" s="15" t="s">
        <v>73</v>
      </c>
      <c r="AY260" s="272" t="s">
        <v>148</v>
      </c>
    </row>
    <row r="261" s="15" customFormat="1">
      <c r="A261" s="15"/>
      <c r="B261" s="263"/>
      <c r="C261" s="264"/>
      <c r="D261" s="226" t="s">
        <v>168</v>
      </c>
      <c r="E261" s="265" t="s">
        <v>1</v>
      </c>
      <c r="F261" s="266" t="s">
        <v>789</v>
      </c>
      <c r="G261" s="264"/>
      <c r="H261" s="265" t="s">
        <v>1</v>
      </c>
      <c r="I261" s="267"/>
      <c r="J261" s="264"/>
      <c r="K261" s="264"/>
      <c r="L261" s="268"/>
      <c r="M261" s="269"/>
      <c r="N261" s="270"/>
      <c r="O261" s="270"/>
      <c r="P261" s="270"/>
      <c r="Q261" s="270"/>
      <c r="R261" s="270"/>
      <c r="S261" s="270"/>
      <c r="T261" s="271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2" t="s">
        <v>168</v>
      </c>
      <c r="AU261" s="272" t="s">
        <v>81</v>
      </c>
      <c r="AV261" s="15" t="s">
        <v>81</v>
      </c>
      <c r="AW261" s="15" t="s">
        <v>30</v>
      </c>
      <c r="AX261" s="15" t="s">
        <v>73</v>
      </c>
      <c r="AY261" s="272" t="s">
        <v>148</v>
      </c>
    </row>
    <row r="262" s="15" customFormat="1">
      <c r="A262" s="15"/>
      <c r="B262" s="263"/>
      <c r="C262" s="264"/>
      <c r="D262" s="226" t="s">
        <v>168</v>
      </c>
      <c r="E262" s="265" t="s">
        <v>1</v>
      </c>
      <c r="F262" s="266" t="s">
        <v>818</v>
      </c>
      <c r="G262" s="264"/>
      <c r="H262" s="265" t="s">
        <v>1</v>
      </c>
      <c r="I262" s="267"/>
      <c r="J262" s="264"/>
      <c r="K262" s="264"/>
      <c r="L262" s="268"/>
      <c r="M262" s="269"/>
      <c r="N262" s="270"/>
      <c r="O262" s="270"/>
      <c r="P262" s="270"/>
      <c r="Q262" s="270"/>
      <c r="R262" s="270"/>
      <c r="S262" s="270"/>
      <c r="T262" s="27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2" t="s">
        <v>168</v>
      </c>
      <c r="AU262" s="272" t="s">
        <v>81</v>
      </c>
      <c r="AV262" s="15" t="s">
        <v>81</v>
      </c>
      <c r="AW262" s="15" t="s">
        <v>30</v>
      </c>
      <c r="AX262" s="15" t="s">
        <v>73</v>
      </c>
      <c r="AY262" s="272" t="s">
        <v>148</v>
      </c>
    </row>
    <row r="263" s="12" customFormat="1">
      <c r="A263" s="12"/>
      <c r="B263" s="224"/>
      <c r="C263" s="225"/>
      <c r="D263" s="226" t="s">
        <v>168</v>
      </c>
      <c r="E263" s="227" t="s">
        <v>1</v>
      </c>
      <c r="F263" s="228" t="s">
        <v>791</v>
      </c>
      <c r="G263" s="225"/>
      <c r="H263" s="229">
        <v>887.60599999999999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5" t="s">
        <v>168</v>
      </c>
      <c r="AU263" s="235" t="s">
        <v>81</v>
      </c>
      <c r="AV263" s="12" t="s">
        <v>83</v>
      </c>
      <c r="AW263" s="12" t="s">
        <v>30</v>
      </c>
      <c r="AX263" s="12" t="s">
        <v>73</v>
      </c>
      <c r="AY263" s="235" t="s">
        <v>148</v>
      </c>
    </row>
    <row r="264" s="15" customFormat="1">
      <c r="A264" s="15"/>
      <c r="B264" s="263"/>
      <c r="C264" s="264"/>
      <c r="D264" s="226" t="s">
        <v>168</v>
      </c>
      <c r="E264" s="265" t="s">
        <v>1</v>
      </c>
      <c r="F264" s="266" t="s">
        <v>819</v>
      </c>
      <c r="G264" s="264"/>
      <c r="H264" s="265" t="s">
        <v>1</v>
      </c>
      <c r="I264" s="267"/>
      <c r="J264" s="264"/>
      <c r="K264" s="264"/>
      <c r="L264" s="268"/>
      <c r="M264" s="269"/>
      <c r="N264" s="270"/>
      <c r="O264" s="270"/>
      <c r="P264" s="270"/>
      <c r="Q264" s="270"/>
      <c r="R264" s="270"/>
      <c r="S264" s="270"/>
      <c r="T264" s="27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2" t="s">
        <v>168</v>
      </c>
      <c r="AU264" s="272" t="s">
        <v>81</v>
      </c>
      <c r="AV264" s="15" t="s">
        <v>81</v>
      </c>
      <c r="AW264" s="15" t="s">
        <v>30</v>
      </c>
      <c r="AX264" s="15" t="s">
        <v>73</v>
      </c>
      <c r="AY264" s="272" t="s">
        <v>148</v>
      </c>
    </row>
    <row r="265" s="12" customFormat="1">
      <c r="A265" s="12"/>
      <c r="B265" s="224"/>
      <c r="C265" s="225"/>
      <c r="D265" s="226" t="s">
        <v>168</v>
      </c>
      <c r="E265" s="227" t="s">
        <v>1</v>
      </c>
      <c r="F265" s="228" t="s">
        <v>730</v>
      </c>
      <c r="G265" s="225"/>
      <c r="H265" s="229">
        <v>-102.17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35" t="s">
        <v>168</v>
      </c>
      <c r="AU265" s="235" t="s">
        <v>81</v>
      </c>
      <c r="AV265" s="12" t="s">
        <v>83</v>
      </c>
      <c r="AW265" s="12" t="s">
        <v>30</v>
      </c>
      <c r="AX265" s="12" t="s">
        <v>73</v>
      </c>
      <c r="AY265" s="235" t="s">
        <v>148</v>
      </c>
    </row>
    <row r="266" s="15" customFormat="1">
      <c r="A266" s="15"/>
      <c r="B266" s="263"/>
      <c r="C266" s="264"/>
      <c r="D266" s="226" t="s">
        <v>168</v>
      </c>
      <c r="E266" s="265" t="s">
        <v>1</v>
      </c>
      <c r="F266" s="266" t="s">
        <v>820</v>
      </c>
      <c r="G266" s="264"/>
      <c r="H266" s="265" t="s">
        <v>1</v>
      </c>
      <c r="I266" s="267"/>
      <c r="J266" s="264"/>
      <c r="K266" s="264"/>
      <c r="L266" s="268"/>
      <c r="M266" s="269"/>
      <c r="N266" s="270"/>
      <c r="O266" s="270"/>
      <c r="P266" s="270"/>
      <c r="Q266" s="270"/>
      <c r="R266" s="270"/>
      <c r="S266" s="270"/>
      <c r="T266" s="271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2" t="s">
        <v>168</v>
      </c>
      <c r="AU266" s="272" t="s">
        <v>81</v>
      </c>
      <c r="AV266" s="15" t="s">
        <v>81</v>
      </c>
      <c r="AW266" s="15" t="s">
        <v>30</v>
      </c>
      <c r="AX266" s="15" t="s">
        <v>73</v>
      </c>
      <c r="AY266" s="272" t="s">
        <v>148</v>
      </c>
    </row>
    <row r="267" s="12" customFormat="1">
      <c r="A267" s="12"/>
      <c r="B267" s="224"/>
      <c r="C267" s="225"/>
      <c r="D267" s="226" t="s">
        <v>168</v>
      </c>
      <c r="E267" s="227" t="s">
        <v>1</v>
      </c>
      <c r="F267" s="228" t="s">
        <v>793</v>
      </c>
      <c r="G267" s="225"/>
      <c r="H267" s="229">
        <v>-153</v>
      </c>
      <c r="I267" s="230"/>
      <c r="J267" s="225"/>
      <c r="K267" s="225"/>
      <c r="L267" s="231"/>
      <c r="M267" s="232"/>
      <c r="N267" s="233"/>
      <c r="O267" s="233"/>
      <c r="P267" s="233"/>
      <c r="Q267" s="233"/>
      <c r="R267" s="233"/>
      <c r="S267" s="233"/>
      <c r="T267" s="234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35" t="s">
        <v>168</v>
      </c>
      <c r="AU267" s="235" t="s">
        <v>81</v>
      </c>
      <c r="AV267" s="12" t="s">
        <v>83</v>
      </c>
      <c r="AW267" s="12" t="s">
        <v>30</v>
      </c>
      <c r="AX267" s="12" t="s">
        <v>73</v>
      </c>
      <c r="AY267" s="235" t="s">
        <v>148</v>
      </c>
    </row>
    <row r="268" s="13" customFormat="1">
      <c r="A268" s="13"/>
      <c r="B268" s="236"/>
      <c r="C268" s="237"/>
      <c r="D268" s="226" t="s">
        <v>168</v>
      </c>
      <c r="E268" s="238" t="s">
        <v>1</v>
      </c>
      <c r="F268" s="239" t="s">
        <v>170</v>
      </c>
      <c r="G268" s="237"/>
      <c r="H268" s="240">
        <v>632.43600000000004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168</v>
      </c>
      <c r="AU268" s="246" t="s">
        <v>81</v>
      </c>
      <c r="AV268" s="13" t="s">
        <v>153</v>
      </c>
      <c r="AW268" s="13" t="s">
        <v>30</v>
      </c>
      <c r="AX268" s="13" t="s">
        <v>81</v>
      </c>
      <c r="AY268" s="246" t="s">
        <v>148</v>
      </c>
    </row>
    <row r="269" s="2" customFormat="1" ht="16.5" customHeight="1">
      <c r="A269" s="39"/>
      <c r="B269" s="40"/>
      <c r="C269" s="211" t="s">
        <v>423</v>
      </c>
      <c r="D269" s="211" t="s">
        <v>149</v>
      </c>
      <c r="E269" s="212" t="s">
        <v>821</v>
      </c>
      <c r="F269" s="213" t="s">
        <v>822</v>
      </c>
      <c r="G269" s="214" t="s">
        <v>406</v>
      </c>
      <c r="H269" s="215">
        <v>50</v>
      </c>
      <c r="I269" s="216"/>
      <c r="J269" s="217">
        <f>ROUND(I269*H269,2)</f>
        <v>0</v>
      </c>
      <c r="K269" s="213" t="s">
        <v>1</v>
      </c>
      <c r="L269" s="45"/>
      <c r="M269" s="218" t="s">
        <v>1</v>
      </c>
      <c r="N269" s="219" t="s">
        <v>38</v>
      </c>
      <c r="O269" s="92"/>
      <c r="P269" s="220">
        <f>O269*H269</f>
        <v>0</v>
      </c>
      <c r="Q269" s="220">
        <v>0</v>
      </c>
      <c r="R269" s="220">
        <f>Q269*H269</f>
        <v>0</v>
      </c>
      <c r="S269" s="220">
        <v>0</v>
      </c>
      <c r="T269" s="22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2" t="s">
        <v>153</v>
      </c>
      <c r="AT269" s="222" t="s">
        <v>149</v>
      </c>
      <c r="AU269" s="222" t="s">
        <v>81</v>
      </c>
      <c r="AY269" s="18" t="s">
        <v>148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8" t="s">
        <v>81</v>
      </c>
      <c r="BK269" s="223">
        <f>ROUND(I269*H269,2)</f>
        <v>0</v>
      </c>
      <c r="BL269" s="18" t="s">
        <v>153</v>
      </c>
      <c r="BM269" s="222" t="s">
        <v>823</v>
      </c>
    </row>
    <row r="270" s="2" customFormat="1" ht="16.5" customHeight="1">
      <c r="A270" s="39"/>
      <c r="B270" s="40"/>
      <c r="C270" s="211" t="s">
        <v>428</v>
      </c>
      <c r="D270" s="211" t="s">
        <v>149</v>
      </c>
      <c r="E270" s="212" t="s">
        <v>824</v>
      </c>
      <c r="F270" s="213" t="s">
        <v>825</v>
      </c>
      <c r="G270" s="214" t="s">
        <v>152</v>
      </c>
      <c r="H270" s="215">
        <v>28.622</v>
      </c>
      <c r="I270" s="216"/>
      <c r="J270" s="217">
        <f>ROUND(I270*H270,2)</f>
        <v>0</v>
      </c>
      <c r="K270" s="213" t="s">
        <v>1</v>
      </c>
      <c r="L270" s="45"/>
      <c r="M270" s="218" t="s">
        <v>1</v>
      </c>
      <c r="N270" s="219" t="s">
        <v>38</v>
      </c>
      <c r="O270" s="92"/>
      <c r="P270" s="220">
        <f>O270*H270</f>
        <v>0</v>
      </c>
      <c r="Q270" s="220">
        <v>0</v>
      </c>
      <c r="R270" s="220">
        <f>Q270*H270</f>
        <v>0</v>
      </c>
      <c r="S270" s="220">
        <v>0</v>
      </c>
      <c r="T270" s="22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2" t="s">
        <v>153</v>
      </c>
      <c r="AT270" s="222" t="s">
        <v>149</v>
      </c>
      <c r="AU270" s="222" t="s">
        <v>81</v>
      </c>
      <c r="AY270" s="18" t="s">
        <v>148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8" t="s">
        <v>81</v>
      </c>
      <c r="BK270" s="223">
        <f>ROUND(I270*H270,2)</f>
        <v>0</v>
      </c>
      <c r="BL270" s="18" t="s">
        <v>153</v>
      </c>
      <c r="BM270" s="222" t="s">
        <v>826</v>
      </c>
    </row>
    <row r="271" s="15" customFormat="1">
      <c r="A271" s="15"/>
      <c r="B271" s="263"/>
      <c r="C271" s="264"/>
      <c r="D271" s="226" t="s">
        <v>168</v>
      </c>
      <c r="E271" s="265" t="s">
        <v>1</v>
      </c>
      <c r="F271" s="266" t="s">
        <v>827</v>
      </c>
      <c r="G271" s="264"/>
      <c r="H271" s="265" t="s">
        <v>1</v>
      </c>
      <c r="I271" s="267"/>
      <c r="J271" s="264"/>
      <c r="K271" s="264"/>
      <c r="L271" s="268"/>
      <c r="M271" s="269"/>
      <c r="N271" s="270"/>
      <c r="O271" s="270"/>
      <c r="P271" s="270"/>
      <c r="Q271" s="270"/>
      <c r="R271" s="270"/>
      <c r="S271" s="270"/>
      <c r="T271" s="27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2" t="s">
        <v>168</v>
      </c>
      <c r="AU271" s="272" t="s">
        <v>81</v>
      </c>
      <c r="AV271" s="15" t="s">
        <v>81</v>
      </c>
      <c r="AW271" s="15" t="s">
        <v>30</v>
      </c>
      <c r="AX271" s="15" t="s">
        <v>73</v>
      </c>
      <c r="AY271" s="272" t="s">
        <v>148</v>
      </c>
    </row>
    <row r="272" s="12" customFormat="1">
      <c r="A272" s="12"/>
      <c r="B272" s="224"/>
      <c r="C272" s="225"/>
      <c r="D272" s="226" t="s">
        <v>168</v>
      </c>
      <c r="E272" s="227" t="s">
        <v>1</v>
      </c>
      <c r="F272" s="228" t="s">
        <v>828</v>
      </c>
      <c r="G272" s="225"/>
      <c r="H272" s="229">
        <v>6.5999999999999996</v>
      </c>
      <c r="I272" s="230"/>
      <c r="J272" s="225"/>
      <c r="K272" s="225"/>
      <c r="L272" s="231"/>
      <c r="M272" s="232"/>
      <c r="N272" s="233"/>
      <c r="O272" s="233"/>
      <c r="P272" s="233"/>
      <c r="Q272" s="233"/>
      <c r="R272" s="233"/>
      <c r="S272" s="233"/>
      <c r="T272" s="234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35" t="s">
        <v>168</v>
      </c>
      <c r="AU272" s="235" t="s">
        <v>81</v>
      </c>
      <c r="AV272" s="12" t="s">
        <v>83</v>
      </c>
      <c r="AW272" s="12" t="s">
        <v>30</v>
      </c>
      <c r="AX272" s="12" t="s">
        <v>73</v>
      </c>
      <c r="AY272" s="235" t="s">
        <v>148</v>
      </c>
    </row>
    <row r="273" s="12" customFormat="1">
      <c r="A273" s="12"/>
      <c r="B273" s="224"/>
      <c r="C273" s="225"/>
      <c r="D273" s="226" t="s">
        <v>168</v>
      </c>
      <c r="E273" s="227" t="s">
        <v>1</v>
      </c>
      <c r="F273" s="228" t="s">
        <v>829</v>
      </c>
      <c r="G273" s="225"/>
      <c r="H273" s="229">
        <v>11</v>
      </c>
      <c r="I273" s="230"/>
      <c r="J273" s="225"/>
      <c r="K273" s="225"/>
      <c r="L273" s="231"/>
      <c r="M273" s="232"/>
      <c r="N273" s="233"/>
      <c r="O273" s="233"/>
      <c r="P273" s="233"/>
      <c r="Q273" s="233"/>
      <c r="R273" s="233"/>
      <c r="S273" s="233"/>
      <c r="T273" s="234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5" t="s">
        <v>168</v>
      </c>
      <c r="AU273" s="235" t="s">
        <v>81</v>
      </c>
      <c r="AV273" s="12" t="s">
        <v>83</v>
      </c>
      <c r="AW273" s="12" t="s">
        <v>30</v>
      </c>
      <c r="AX273" s="12" t="s">
        <v>73</v>
      </c>
      <c r="AY273" s="235" t="s">
        <v>148</v>
      </c>
    </row>
    <row r="274" s="12" customFormat="1">
      <c r="A274" s="12"/>
      <c r="B274" s="224"/>
      <c r="C274" s="225"/>
      <c r="D274" s="226" t="s">
        <v>168</v>
      </c>
      <c r="E274" s="227" t="s">
        <v>1</v>
      </c>
      <c r="F274" s="228" t="s">
        <v>830</v>
      </c>
      <c r="G274" s="225"/>
      <c r="H274" s="229">
        <v>4.8399999999999999</v>
      </c>
      <c r="I274" s="230"/>
      <c r="J274" s="225"/>
      <c r="K274" s="225"/>
      <c r="L274" s="231"/>
      <c r="M274" s="232"/>
      <c r="N274" s="233"/>
      <c r="O274" s="233"/>
      <c r="P274" s="233"/>
      <c r="Q274" s="233"/>
      <c r="R274" s="233"/>
      <c r="S274" s="233"/>
      <c r="T274" s="234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35" t="s">
        <v>168</v>
      </c>
      <c r="AU274" s="235" t="s">
        <v>81</v>
      </c>
      <c r="AV274" s="12" t="s">
        <v>83</v>
      </c>
      <c r="AW274" s="12" t="s">
        <v>30</v>
      </c>
      <c r="AX274" s="12" t="s">
        <v>73</v>
      </c>
      <c r="AY274" s="235" t="s">
        <v>148</v>
      </c>
    </row>
    <row r="275" s="12" customFormat="1">
      <c r="A275" s="12"/>
      <c r="B275" s="224"/>
      <c r="C275" s="225"/>
      <c r="D275" s="226" t="s">
        <v>168</v>
      </c>
      <c r="E275" s="227" t="s">
        <v>1</v>
      </c>
      <c r="F275" s="228" t="s">
        <v>831</v>
      </c>
      <c r="G275" s="225"/>
      <c r="H275" s="229">
        <v>5.5439999999999996</v>
      </c>
      <c r="I275" s="230"/>
      <c r="J275" s="225"/>
      <c r="K275" s="225"/>
      <c r="L275" s="231"/>
      <c r="M275" s="232"/>
      <c r="N275" s="233"/>
      <c r="O275" s="233"/>
      <c r="P275" s="233"/>
      <c r="Q275" s="233"/>
      <c r="R275" s="233"/>
      <c r="S275" s="233"/>
      <c r="T275" s="234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35" t="s">
        <v>168</v>
      </c>
      <c r="AU275" s="235" t="s">
        <v>81</v>
      </c>
      <c r="AV275" s="12" t="s">
        <v>83</v>
      </c>
      <c r="AW275" s="12" t="s">
        <v>30</v>
      </c>
      <c r="AX275" s="12" t="s">
        <v>73</v>
      </c>
      <c r="AY275" s="235" t="s">
        <v>148</v>
      </c>
    </row>
    <row r="276" s="12" customFormat="1">
      <c r="A276" s="12"/>
      <c r="B276" s="224"/>
      <c r="C276" s="225"/>
      <c r="D276" s="226" t="s">
        <v>168</v>
      </c>
      <c r="E276" s="227" t="s">
        <v>1</v>
      </c>
      <c r="F276" s="228" t="s">
        <v>832</v>
      </c>
      <c r="G276" s="225"/>
      <c r="H276" s="229">
        <v>2.7280000000000002</v>
      </c>
      <c r="I276" s="230"/>
      <c r="J276" s="225"/>
      <c r="K276" s="225"/>
      <c r="L276" s="231"/>
      <c r="M276" s="232"/>
      <c r="N276" s="233"/>
      <c r="O276" s="233"/>
      <c r="P276" s="233"/>
      <c r="Q276" s="233"/>
      <c r="R276" s="233"/>
      <c r="S276" s="233"/>
      <c r="T276" s="234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35" t="s">
        <v>168</v>
      </c>
      <c r="AU276" s="235" t="s">
        <v>81</v>
      </c>
      <c r="AV276" s="12" t="s">
        <v>83</v>
      </c>
      <c r="AW276" s="12" t="s">
        <v>30</v>
      </c>
      <c r="AX276" s="12" t="s">
        <v>73</v>
      </c>
      <c r="AY276" s="235" t="s">
        <v>148</v>
      </c>
    </row>
    <row r="277" s="15" customFormat="1">
      <c r="A277" s="15"/>
      <c r="B277" s="263"/>
      <c r="C277" s="264"/>
      <c r="D277" s="226" t="s">
        <v>168</v>
      </c>
      <c r="E277" s="265" t="s">
        <v>1</v>
      </c>
      <c r="F277" s="266" t="s">
        <v>813</v>
      </c>
      <c r="G277" s="264"/>
      <c r="H277" s="265" t="s">
        <v>1</v>
      </c>
      <c r="I277" s="267"/>
      <c r="J277" s="264"/>
      <c r="K277" s="264"/>
      <c r="L277" s="268"/>
      <c r="M277" s="269"/>
      <c r="N277" s="270"/>
      <c r="O277" s="270"/>
      <c r="P277" s="270"/>
      <c r="Q277" s="270"/>
      <c r="R277" s="270"/>
      <c r="S277" s="270"/>
      <c r="T277" s="27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2" t="s">
        <v>168</v>
      </c>
      <c r="AU277" s="272" t="s">
        <v>81</v>
      </c>
      <c r="AV277" s="15" t="s">
        <v>81</v>
      </c>
      <c r="AW277" s="15" t="s">
        <v>30</v>
      </c>
      <c r="AX277" s="15" t="s">
        <v>73</v>
      </c>
      <c r="AY277" s="272" t="s">
        <v>148</v>
      </c>
    </row>
    <row r="278" s="12" customFormat="1">
      <c r="A278" s="12"/>
      <c r="B278" s="224"/>
      <c r="C278" s="225"/>
      <c r="D278" s="226" t="s">
        <v>168</v>
      </c>
      <c r="E278" s="227" t="s">
        <v>1</v>
      </c>
      <c r="F278" s="228" t="s">
        <v>833</v>
      </c>
      <c r="G278" s="225"/>
      <c r="H278" s="229">
        <v>-2.0899999999999999</v>
      </c>
      <c r="I278" s="230"/>
      <c r="J278" s="225"/>
      <c r="K278" s="225"/>
      <c r="L278" s="231"/>
      <c r="M278" s="232"/>
      <c r="N278" s="233"/>
      <c r="O278" s="233"/>
      <c r="P278" s="233"/>
      <c r="Q278" s="233"/>
      <c r="R278" s="233"/>
      <c r="S278" s="233"/>
      <c r="T278" s="234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5" t="s">
        <v>168</v>
      </c>
      <c r="AU278" s="235" t="s">
        <v>81</v>
      </c>
      <c r="AV278" s="12" t="s">
        <v>83</v>
      </c>
      <c r="AW278" s="12" t="s">
        <v>30</v>
      </c>
      <c r="AX278" s="12" t="s">
        <v>73</v>
      </c>
      <c r="AY278" s="235" t="s">
        <v>148</v>
      </c>
    </row>
    <row r="279" s="13" customFormat="1">
      <c r="A279" s="13"/>
      <c r="B279" s="236"/>
      <c r="C279" s="237"/>
      <c r="D279" s="226" t="s">
        <v>168</v>
      </c>
      <c r="E279" s="238" t="s">
        <v>1</v>
      </c>
      <c r="F279" s="239" t="s">
        <v>170</v>
      </c>
      <c r="G279" s="237"/>
      <c r="H279" s="240">
        <v>28.622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168</v>
      </c>
      <c r="AU279" s="246" t="s">
        <v>81</v>
      </c>
      <c r="AV279" s="13" t="s">
        <v>153</v>
      </c>
      <c r="AW279" s="13" t="s">
        <v>30</v>
      </c>
      <c r="AX279" s="13" t="s">
        <v>81</v>
      </c>
      <c r="AY279" s="246" t="s">
        <v>148</v>
      </c>
    </row>
    <row r="280" s="2" customFormat="1" ht="16.5" customHeight="1">
      <c r="A280" s="39"/>
      <c r="B280" s="40"/>
      <c r="C280" s="211" t="s">
        <v>433</v>
      </c>
      <c r="D280" s="211" t="s">
        <v>149</v>
      </c>
      <c r="E280" s="212" t="s">
        <v>834</v>
      </c>
      <c r="F280" s="213" t="s">
        <v>835</v>
      </c>
      <c r="G280" s="214" t="s">
        <v>152</v>
      </c>
      <c r="H280" s="215">
        <v>153.44499999999999</v>
      </c>
      <c r="I280" s="216"/>
      <c r="J280" s="217">
        <f>ROUND(I280*H280,2)</f>
        <v>0</v>
      </c>
      <c r="K280" s="213" t="s">
        <v>1</v>
      </c>
      <c r="L280" s="45"/>
      <c r="M280" s="218" t="s">
        <v>1</v>
      </c>
      <c r="N280" s="219" t="s">
        <v>38</v>
      </c>
      <c r="O280" s="92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2" t="s">
        <v>153</v>
      </c>
      <c r="AT280" s="222" t="s">
        <v>149</v>
      </c>
      <c r="AU280" s="222" t="s">
        <v>81</v>
      </c>
      <c r="AY280" s="18" t="s">
        <v>148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8" t="s">
        <v>81</v>
      </c>
      <c r="BK280" s="223">
        <f>ROUND(I280*H280,2)</f>
        <v>0</v>
      </c>
      <c r="BL280" s="18" t="s">
        <v>153</v>
      </c>
      <c r="BM280" s="222" t="s">
        <v>661</v>
      </c>
    </row>
    <row r="281" s="15" customFormat="1">
      <c r="A281" s="15"/>
      <c r="B281" s="263"/>
      <c r="C281" s="264"/>
      <c r="D281" s="226" t="s">
        <v>168</v>
      </c>
      <c r="E281" s="265" t="s">
        <v>1</v>
      </c>
      <c r="F281" s="266" t="s">
        <v>836</v>
      </c>
      <c r="G281" s="264"/>
      <c r="H281" s="265" t="s">
        <v>1</v>
      </c>
      <c r="I281" s="267"/>
      <c r="J281" s="264"/>
      <c r="K281" s="264"/>
      <c r="L281" s="268"/>
      <c r="M281" s="269"/>
      <c r="N281" s="270"/>
      <c r="O281" s="270"/>
      <c r="P281" s="270"/>
      <c r="Q281" s="270"/>
      <c r="R281" s="270"/>
      <c r="S281" s="270"/>
      <c r="T281" s="27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2" t="s">
        <v>168</v>
      </c>
      <c r="AU281" s="272" t="s">
        <v>81</v>
      </c>
      <c r="AV281" s="15" t="s">
        <v>81</v>
      </c>
      <c r="AW281" s="15" t="s">
        <v>30</v>
      </c>
      <c r="AX281" s="15" t="s">
        <v>73</v>
      </c>
      <c r="AY281" s="272" t="s">
        <v>148</v>
      </c>
    </row>
    <row r="282" s="12" customFormat="1">
      <c r="A282" s="12"/>
      <c r="B282" s="224"/>
      <c r="C282" s="225"/>
      <c r="D282" s="226" t="s">
        <v>168</v>
      </c>
      <c r="E282" s="227" t="s">
        <v>1</v>
      </c>
      <c r="F282" s="228" t="s">
        <v>837</v>
      </c>
      <c r="G282" s="225"/>
      <c r="H282" s="229">
        <v>156.19499999999999</v>
      </c>
      <c r="I282" s="230"/>
      <c r="J282" s="225"/>
      <c r="K282" s="225"/>
      <c r="L282" s="231"/>
      <c r="M282" s="232"/>
      <c r="N282" s="233"/>
      <c r="O282" s="233"/>
      <c r="P282" s="233"/>
      <c r="Q282" s="233"/>
      <c r="R282" s="233"/>
      <c r="S282" s="233"/>
      <c r="T282" s="234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35" t="s">
        <v>168</v>
      </c>
      <c r="AU282" s="235" t="s">
        <v>81</v>
      </c>
      <c r="AV282" s="12" t="s">
        <v>83</v>
      </c>
      <c r="AW282" s="12" t="s">
        <v>30</v>
      </c>
      <c r="AX282" s="12" t="s">
        <v>73</v>
      </c>
      <c r="AY282" s="235" t="s">
        <v>148</v>
      </c>
    </row>
    <row r="283" s="15" customFormat="1">
      <c r="A283" s="15"/>
      <c r="B283" s="263"/>
      <c r="C283" s="264"/>
      <c r="D283" s="226" t="s">
        <v>168</v>
      </c>
      <c r="E283" s="265" t="s">
        <v>1</v>
      </c>
      <c r="F283" s="266" t="s">
        <v>813</v>
      </c>
      <c r="G283" s="264"/>
      <c r="H283" s="265" t="s">
        <v>1</v>
      </c>
      <c r="I283" s="267"/>
      <c r="J283" s="264"/>
      <c r="K283" s="264"/>
      <c r="L283" s="268"/>
      <c r="M283" s="269"/>
      <c r="N283" s="270"/>
      <c r="O283" s="270"/>
      <c r="P283" s="270"/>
      <c r="Q283" s="270"/>
      <c r="R283" s="270"/>
      <c r="S283" s="270"/>
      <c r="T283" s="27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2" t="s">
        <v>168</v>
      </c>
      <c r="AU283" s="272" t="s">
        <v>81</v>
      </c>
      <c r="AV283" s="15" t="s">
        <v>81</v>
      </c>
      <c r="AW283" s="15" t="s">
        <v>30</v>
      </c>
      <c r="AX283" s="15" t="s">
        <v>73</v>
      </c>
      <c r="AY283" s="272" t="s">
        <v>148</v>
      </c>
    </row>
    <row r="284" s="12" customFormat="1">
      <c r="A284" s="12"/>
      <c r="B284" s="224"/>
      <c r="C284" s="225"/>
      <c r="D284" s="226" t="s">
        <v>168</v>
      </c>
      <c r="E284" s="227" t="s">
        <v>1</v>
      </c>
      <c r="F284" s="228" t="s">
        <v>838</v>
      </c>
      <c r="G284" s="225"/>
      <c r="H284" s="229">
        <v>-2.75</v>
      </c>
      <c r="I284" s="230"/>
      <c r="J284" s="225"/>
      <c r="K284" s="225"/>
      <c r="L284" s="231"/>
      <c r="M284" s="232"/>
      <c r="N284" s="233"/>
      <c r="O284" s="233"/>
      <c r="P284" s="233"/>
      <c r="Q284" s="233"/>
      <c r="R284" s="233"/>
      <c r="S284" s="233"/>
      <c r="T284" s="234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35" t="s">
        <v>168</v>
      </c>
      <c r="AU284" s="235" t="s">
        <v>81</v>
      </c>
      <c r="AV284" s="12" t="s">
        <v>83</v>
      </c>
      <c r="AW284" s="12" t="s">
        <v>30</v>
      </c>
      <c r="AX284" s="12" t="s">
        <v>73</v>
      </c>
      <c r="AY284" s="235" t="s">
        <v>148</v>
      </c>
    </row>
    <row r="285" s="13" customFormat="1">
      <c r="A285" s="13"/>
      <c r="B285" s="236"/>
      <c r="C285" s="237"/>
      <c r="D285" s="226" t="s">
        <v>168</v>
      </c>
      <c r="E285" s="238" t="s">
        <v>1</v>
      </c>
      <c r="F285" s="239" t="s">
        <v>170</v>
      </c>
      <c r="G285" s="237"/>
      <c r="H285" s="240">
        <v>153.44499999999999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168</v>
      </c>
      <c r="AU285" s="246" t="s">
        <v>81</v>
      </c>
      <c r="AV285" s="13" t="s">
        <v>153</v>
      </c>
      <c r="AW285" s="13" t="s">
        <v>30</v>
      </c>
      <c r="AX285" s="13" t="s">
        <v>81</v>
      </c>
      <c r="AY285" s="246" t="s">
        <v>148</v>
      </c>
    </row>
    <row r="286" s="2" customFormat="1" ht="16.5" customHeight="1">
      <c r="A286" s="39"/>
      <c r="B286" s="40"/>
      <c r="C286" s="211" t="s">
        <v>440</v>
      </c>
      <c r="D286" s="211" t="s">
        <v>149</v>
      </c>
      <c r="E286" s="212" t="s">
        <v>839</v>
      </c>
      <c r="F286" s="213" t="s">
        <v>840</v>
      </c>
      <c r="G286" s="214" t="s">
        <v>152</v>
      </c>
      <c r="H286" s="215">
        <v>639.39300000000003</v>
      </c>
      <c r="I286" s="216"/>
      <c r="J286" s="217">
        <f>ROUND(I286*H286,2)</f>
        <v>0</v>
      </c>
      <c r="K286" s="213" t="s">
        <v>1</v>
      </c>
      <c r="L286" s="45"/>
      <c r="M286" s="218" t="s">
        <v>1</v>
      </c>
      <c r="N286" s="219" t="s">
        <v>38</v>
      </c>
      <c r="O286" s="92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2" t="s">
        <v>153</v>
      </c>
      <c r="AT286" s="222" t="s">
        <v>149</v>
      </c>
      <c r="AU286" s="222" t="s">
        <v>81</v>
      </c>
      <c r="AY286" s="18" t="s">
        <v>148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8" t="s">
        <v>81</v>
      </c>
      <c r="BK286" s="223">
        <f>ROUND(I286*H286,2)</f>
        <v>0</v>
      </c>
      <c r="BL286" s="18" t="s">
        <v>153</v>
      </c>
      <c r="BM286" s="222" t="s">
        <v>841</v>
      </c>
    </row>
    <row r="287" s="15" customFormat="1">
      <c r="A287" s="15"/>
      <c r="B287" s="263"/>
      <c r="C287" s="264"/>
      <c r="D287" s="226" t="s">
        <v>168</v>
      </c>
      <c r="E287" s="265" t="s">
        <v>1</v>
      </c>
      <c r="F287" s="266" t="s">
        <v>789</v>
      </c>
      <c r="G287" s="264"/>
      <c r="H287" s="265" t="s">
        <v>1</v>
      </c>
      <c r="I287" s="267"/>
      <c r="J287" s="264"/>
      <c r="K287" s="264"/>
      <c r="L287" s="268"/>
      <c r="M287" s="269"/>
      <c r="N287" s="270"/>
      <c r="O287" s="270"/>
      <c r="P287" s="270"/>
      <c r="Q287" s="270"/>
      <c r="R287" s="270"/>
      <c r="S287" s="270"/>
      <c r="T287" s="27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2" t="s">
        <v>168</v>
      </c>
      <c r="AU287" s="272" t="s">
        <v>81</v>
      </c>
      <c r="AV287" s="15" t="s">
        <v>81</v>
      </c>
      <c r="AW287" s="15" t="s">
        <v>30</v>
      </c>
      <c r="AX287" s="15" t="s">
        <v>73</v>
      </c>
      <c r="AY287" s="272" t="s">
        <v>148</v>
      </c>
    </row>
    <row r="288" s="15" customFormat="1">
      <c r="A288" s="15"/>
      <c r="B288" s="263"/>
      <c r="C288" s="264"/>
      <c r="D288" s="226" t="s">
        <v>168</v>
      </c>
      <c r="E288" s="265" t="s">
        <v>1</v>
      </c>
      <c r="F288" s="266" t="s">
        <v>818</v>
      </c>
      <c r="G288" s="264"/>
      <c r="H288" s="265" t="s">
        <v>1</v>
      </c>
      <c r="I288" s="267"/>
      <c r="J288" s="264"/>
      <c r="K288" s="264"/>
      <c r="L288" s="268"/>
      <c r="M288" s="269"/>
      <c r="N288" s="270"/>
      <c r="O288" s="270"/>
      <c r="P288" s="270"/>
      <c r="Q288" s="270"/>
      <c r="R288" s="270"/>
      <c r="S288" s="270"/>
      <c r="T288" s="27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2" t="s">
        <v>168</v>
      </c>
      <c r="AU288" s="272" t="s">
        <v>81</v>
      </c>
      <c r="AV288" s="15" t="s">
        <v>81</v>
      </c>
      <c r="AW288" s="15" t="s">
        <v>30</v>
      </c>
      <c r="AX288" s="15" t="s">
        <v>73</v>
      </c>
      <c r="AY288" s="272" t="s">
        <v>148</v>
      </c>
    </row>
    <row r="289" s="12" customFormat="1">
      <c r="A289" s="12"/>
      <c r="B289" s="224"/>
      <c r="C289" s="225"/>
      <c r="D289" s="226" t="s">
        <v>168</v>
      </c>
      <c r="E289" s="227" t="s">
        <v>1</v>
      </c>
      <c r="F289" s="228" t="s">
        <v>791</v>
      </c>
      <c r="G289" s="225"/>
      <c r="H289" s="229">
        <v>887.60599999999999</v>
      </c>
      <c r="I289" s="230"/>
      <c r="J289" s="225"/>
      <c r="K289" s="225"/>
      <c r="L289" s="231"/>
      <c r="M289" s="232"/>
      <c r="N289" s="233"/>
      <c r="O289" s="233"/>
      <c r="P289" s="233"/>
      <c r="Q289" s="233"/>
      <c r="R289" s="233"/>
      <c r="S289" s="233"/>
      <c r="T289" s="234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35" t="s">
        <v>168</v>
      </c>
      <c r="AU289" s="235" t="s">
        <v>81</v>
      </c>
      <c r="AV289" s="12" t="s">
        <v>83</v>
      </c>
      <c r="AW289" s="12" t="s">
        <v>30</v>
      </c>
      <c r="AX289" s="12" t="s">
        <v>73</v>
      </c>
      <c r="AY289" s="235" t="s">
        <v>148</v>
      </c>
    </row>
    <row r="290" s="15" customFormat="1">
      <c r="A290" s="15"/>
      <c r="B290" s="263"/>
      <c r="C290" s="264"/>
      <c r="D290" s="226" t="s">
        <v>168</v>
      </c>
      <c r="E290" s="265" t="s">
        <v>1</v>
      </c>
      <c r="F290" s="266" t="s">
        <v>819</v>
      </c>
      <c r="G290" s="264"/>
      <c r="H290" s="265" t="s">
        <v>1</v>
      </c>
      <c r="I290" s="267"/>
      <c r="J290" s="264"/>
      <c r="K290" s="264"/>
      <c r="L290" s="268"/>
      <c r="M290" s="269"/>
      <c r="N290" s="270"/>
      <c r="O290" s="270"/>
      <c r="P290" s="270"/>
      <c r="Q290" s="270"/>
      <c r="R290" s="270"/>
      <c r="S290" s="270"/>
      <c r="T290" s="271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2" t="s">
        <v>168</v>
      </c>
      <c r="AU290" s="272" t="s">
        <v>81</v>
      </c>
      <c r="AV290" s="15" t="s">
        <v>81</v>
      </c>
      <c r="AW290" s="15" t="s">
        <v>30</v>
      </c>
      <c r="AX290" s="15" t="s">
        <v>73</v>
      </c>
      <c r="AY290" s="272" t="s">
        <v>148</v>
      </c>
    </row>
    <row r="291" s="12" customFormat="1">
      <c r="A291" s="12"/>
      <c r="B291" s="224"/>
      <c r="C291" s="225"/>
      <c r="D291" s="226" t="s">
        <v>168</v>
      </c>
      <c r="E291" s="227" t="s">
        <v>1</v>
      </c>
      <c r="F291" s="228" t="s">
        <v>730</v>
      </c>
      <c r="G291" s="225"/>
      <c r="H291" s="229">
        <v>-102.17</v>
      </c>
      <c r="I291" s="230"/>
      <c r="J291" s="225"/>
      <c r="K291" s="225"/>
      <c r="L291" s="231"/>
      <c r="M291" s="232"/>
      <c r="N291" s="233"/>
      <c r="O291" s="233"/>
      <c r="P291" s="233"/>
      <c r="Q291" s="233"/>
      <c r="R291" s="233"/>
      <c r="S291" s="233"/>
      <c r="T291" s="234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35" t="s">
        <v>168</v>
      </c>
      <c r="AU291" s="235" t="s">
        <v>81</v>
      </c>
      <c r="AV291" s="12" t="s">
        <v>83</v>
      </c>
      <c r="AW291" s="12" t="s">
        <v>30</v>
      </c>
      <c r="AX291" s="12" t="s">
        <v>73</v>
      </c>
      <c r="AY291" s="235" t="s">
        <v>148</v>
      </c>
    </row>
    <row r="292" s="16" customFormat="1">
      <c r="A292" s="16"/>
      <c r="B292" s="292"/>
      <c r="C292" s="293"/>
      <c r="D292" s="226" t="s">
        <v>168</v>
      </c>
      <c r="E292" s="294" t="s">
        <v>1</v>
      </c>
      <c r="F292" s="295" t="s">
        <v>781</v>
      </c>
      <c r="G292" s="293"/>
      <c r="H292" s="296">
        <v>785.43600000000004</v>
      </c>
      <c r="I292" s="297"/>
      <c r="J292" s="293"/>
      <c r="K292" s="293"/>
      <c r="L292" s="298"/>
      <c r="M292" s="299"/>
      <c r="N292" s="300"/>
      <c r="O292" s="300"/>
      <c r="P292" s="300"/>
      <c r="Q292" s="300"/>
      <c r="R292" s="300"/>
      <c r="S292" s="300"/>
      <c r="T292" s="301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302" t="s">
        <v>168</v>
      </c>
      <c r="AU292" s="302" t="s">
        <v>81</v>
      </c>
      <c r="AV292" s="16" t="s">
        <v>156</v>
      </c>
      <c r="AW292" s="16" t="s">
        <v>30</v>
      </c>
      <c r="AX292" s="16" t="s">
        <v>73</v>
      </c>
      <c r="AY292" s="302" t="s">
        <v>148</v>
      </c>
    </row>
    <row r="293" s="15" customFormat="1">
      <c r="A293" s="15"/>
      <c r="B293" s="263"/>
      <c r="C293" s="264"/>
      <c r="D293" s="226" t="s">
        <v>168</v>
      </c>
      <c r="E293" s="265" t="s">
        <v>1</v>
      </c>
      <c r="F293" s="266" t="s">
        <v>842</v>
      </c>
      <c r="G293" s="264"/>
      <c r="H293" s="265" t="s">
        <v>1</v>
      </c>
      <c r="I293" s="267"/>
      <c r="J293" s="264"/>
      <c r="K293" s="264"/>
      <c r="L293" s="268"/>
      <c r="M293" s="269"/>
      <c r="N293" s="270"/>
      <c r="O293" s="270"/>
      <c r="P293" s="270"/>
      <c r="Q293" s="270"/>
      <c r="R293" s="270"/>
      <c r="S293" s="270"/>
      <c r="T293" s="271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2" t="s">
        <v>168</v>
      </c>
      <c r="AU293" s="272" t="s">
        <v>81</v>
      </c>
      <c r="AV293" s="15" t="s">
        <v>81</v>
      </c>
      <c r="AW293" s="15" t="s">
        <v>30</v>
      </c>
      <c r="AX293" s="15" t="s">
        <v>73</v>
      </c>
      <c r="AY293" s="272" t="s">
        <v>148</v>
      </c>
    </row>
    <row r="294" s="12" customFormat="1">
      <c r="A294" s="12"/>
      <c r="B294" s="224"/>
      <c r="C294" s="225"/>
      <c r="D294" s="226" t="s">
        <v>168</v>
      </c>
      <c r="E294" s="227" t="s">
        <v>1</v>
      </c>
      <c r="F294" s="228" t="s">
        <v>843</v>
      </c>
      <c r="G294" s="225"/>
      <c r="H294" s="229">
        <v>6.9569999999999999</v>
      </c>
      <c r="I294" s="230"/>
      <c r="J294" s="225"/>
      <c r="K294" s="225"/>
      <c r="L294" s="231"/>
      <c r="M294" s="232"/>
      <c r="N294" s="233"/>
      <c r="O294" s="233"/>
      <c r="P294" s="233"/>
      <c r="Q294" s="233"/>
      <c r="R294" s="233"/>
      <c r="S294" s="233"/>
      <c r="T294" s="234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35" t="s">
        <v>168</v>
      </c>
      <c r="AU294" s="235" t="s">
        <v>81</v>
      </c>
      <c r="AV294" s="12" t="s">
        <v>83</v>
      </c>
      <c r="AW294" s="12" t="s">
        <v>30</v>
      </c>
      <c r="AX294" s="12" t="s">
        <v>73</v>
      </c>
      <c r="AY294" s="235" t="s">
        <v>148</v>
      </c>
    </row>
    <row r="295" s="15" customFormat="1">
      <c r="A295" s="15"/>
      <c r="B295" s="263"/>
      <c r="C295" s="264"/>
      <c r="D295" s="226" t="s">
        <v>168</v>
      </c>
      <c r="E295" s="265" t="s">
        <v>1</v>
      </c>
      <c r="F295" s="266" t="s">
        <v>820</v>
      </c>
      <c r="G295" s="264"/>
      <c r="H295" s="265" t="s">
        <v>1</v>
      </c>
      <c r="I295" s="267"/>
      <c r="J295" s="264"/>
      <c r="K295" s="264"/>
      <c r="L295" s="268"/>
      <c r="M295" s="269"/>
      <c r="N295" s="270"/>
      <c r="O295" s="270"/>
      <c r="P295" s="270"/>
      <c r="Q295" s="270"/>
      <c r="R295" s="270"/>
      <c r="S295" s="270"/>
      <c r="T295" s="271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2" t="s">
        <v>168</v>
      </c>
      <c r="AU295" s="272" t="s">
        <v>81</v>
      </c>
      <c r="AV295" s="15" t="s">
        <v>81</v>
      </c>
      <c r="AW295" s="15" t="s">
        <v>30</v>
      </c>
      <c r="AX295" s="15" t="s">
        <v>73</v>
      </c>
      <c r="AY295" s="272" t="s">
        <v>148</v>
      </c>
    </row>
    <row r="296" s="12" customFormat="1">
      <c r="A296" s="12"/>
      <c r="B296" s="224"/>
      <c r="C296" s="225"/>
      <c r="D296" s="226" t="s">
        <v>168</v>
      </c>
      <c r="E296" s="227" t="s">
        <v>1</v>
      </c>
      <c r="F296" s="228" t="s">
        <v>793</v>
      </c>
      <c r="G296" s="225"/>
      <c r="H296" s="229">
        <v>-153</v>
      </c>
      <c r="I296" s="230"/>
      <c r="J296" s="225"/>
      <c r="K296" s="225"/>
      <c r="L296" s="231"/>
      <c r="M296" s="232"/>
      <c r="N296" s="233"/>
      <c r="O296" s="233"/>
      <c r="P296" s="233"/>
      <c r="Q296" s="233"/>
      <c r="R296" s="233"/>
      <c r="S296" s="233"/>
      <c r="T296" s="234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35" t="s">
        <v>168</v>
      </c>
      <c r="AU296" s="235" t="s">
        <v>81</v>
      </c>
      <c r="AV296" s="12" t="s">
        <v>83</v>
      </c>
      <c r="AW296" s="12" t="s">
        <v>30</v>
      </c>
      <c r="AX296" s="12" t="s">
        <v>73</v>
      </c>
      <c r="AY296" s="235" t="s">
        <v>148</v>
      </c>
    </row>
    <row r="297" s="13" customFormat="1">
      <c r="A297" s="13"/>
      <c r="B297" s="236"/>
      <c r="C297" s="237"/>
      <c r="D297" s="226" t="s">
        <v>168</v>
      </c>
      <c r="E297" s="238" t="s">
        <v>1</v>
      </c>
      <c r="F297" s="239" t="s">
        <v>170</v>
      </c>
      <c r="G297" s="237"/>
      <c r="H297" s="240">
        <v>639.39300000000003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168</v>
      </c>
      <c r="AU297" s="246" t="s">
        <v>81</v>
      </c>
      <c r="AV297" s="13" t="s">
        <v>153</v>
      </c>
      <c r="AW297" s="13" t="s">
        <v>30</v>
      </c>
      <c r="AX297" s="13" t="s">
        <v>81</v>
      </c>
      <c r="AY297" s="246" t="s">
        <v>148</v>
      </c>
    </row>
    <row r="298" s="11" customFormat="1" ht="25.92" customHeight="1">
      <c r="A298" s="11"/>
      <c r="B298" s="197"/>
      <c r="C298" s="198"/>
      <c r="D298" s="199" t="s">
        <v>72</v>
      </c>
      <c r="E298" s="200" t="s">
        <v>844</v>
      </c>
      <c r="F298" s="200" t="s">
        <v>845</v>
      </c>
      <c r="G298" s="198"/>
      <c r="H298" s="198"/>
      <c r="I298" s="201"/>
      <c r="J298" s="202">
        <f>BK298</f>
        <v>0</v>
      </c>
      <c r="K298" s="198"/>
      <c r="L298" s="203"/>
      <c r="M298" s="204"/>
      <c r="N298" s="205"/>
      <c r="O298" s="205"/>
      <c r="P298" s="206">
        <f>SUM(P299:P346)</f>
        <v>0</v>
      </c>
      <c r="Q298" s="205"/>
      <c r="R298" s="206">
        <f>SUM(R299:R346)</f>
        <v>0</v>
      </c>
      <c r="S298" s="205"/>
      <c r="T298" s="207">
        <f>SUM(T299:T346)</f>
        <v>0</v>
      </c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R298" s="208" t="s">
        <v>81</v>
      </c>
      <c r="AT298" s="209" t="s">
        <v>72</v>
      </c>
      <c r="AU298" s="209" t="s">
        <v>73</v>
      </c>
      <c r="AY298" s="208" t="s">
        <v>148</v>
      </c>
      <c r="BK298" s="210">
        <f>SUM(BK299:BK346)</f>
        <v>0</v>
      </c>
    </row>
    <row r="299" s="2" customFormat="1" ht="16.5" customHeight="1">
      <c r="A299" s="39"/>
      <c r="B299" s="40"/>
      <c r="C299" s="211" t="s">
        <v>445</v>
      </c>
      <c r="D299" s="211" t="s">
        <v>149</v>
      </c>
      <c r="E299" s="212" t="s">
        <v>846</v>
      </c>
      <c r="F299" s="213" t="s">
        <v>847</v>
      </c>
      <c r="G299" s="214" t="s">
        <v>159</v>
      </c>
      <c r="H299" s="215">
        <v>18</v>
      </c>
      <c r="I299" s="216"/>
      <c r="J299" s="217">
        <f>ROUND(I299*H299,2)</f>
        <v>0</v>
      </c>
      <c r="K299" s="213" t="s">
        <v>1</v>
      </c>
      <c r="L299" s="45"/>
      <c r="M299" s="218" t="s">
        <v>1</v>
      </c>
      <c r="N299" s="219" t="s">
        <v>38</v>
      </c>
      <c r="O299" s="92"/>
      <c r="P299" s="220">
        <f>O299*H299</f>
        <v>0</v>
      </c>
      <c r="Q299" s="220">
        <v>0</v>
      </c>
      <c r="R299" s="220">
        <f>Q299*H299</f>
        <v>0</v>
      </c>
      <c r="S299" s="220">
        <v>0</v>
      </c>
      <c r="T299" s="22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2" t="s">
        <v>153</v>
      </c>
      <c r="AT299" s="222" t="s">
        <v>149</v>
      </c>
      <c r="AU299" s="222" t="s">
        <v>81</v>
      </c>
      <c r="AY299" s="18" t="s">
        <v>148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8" t="s">
        <v>81</v>
      </c>
      <c r="BK299" s="223">
        <f>ROUND(I299*H299,2)</f>
        <v>0</v>
      </c>
      <c r="BL299" s="18" t="s">
        <v>153</v>
      </c>
      <c r="BM299" s="222" t="s">
        <v>676</v>
      </c>
    </row>
    <row r="300" s="2" customFormat="1" ht="16.5" customHeight="1">
      <c r="A300" s="39"/>
      <c r="B300" s="40"/>
      <c r="C300" s="211" t="s">
        <v>451</v>
      </c>
      <c r="D300" s="211" t="s">
        <v>149</v>
      </c>
      <c r="E300" s="212" t="s">
        <v>848</v>
      </c>
      <c r="F300" s="213" t="s">
        <v>849</v>
      </c>
      <c r="G300" s="214" t="s">
        <v>152</v>
      </c>
      <c r="H300" s="215">
        <v>86.150000000000006</v>
      </c>
      <c r="I300" s="216"/>
      <c r="J300" s="217">
        <f>ROUND(I300*H300,2)</f>
        <v>0</v>
      </c>
      <c r="K300" s="213" t="s">
        <v>1</v>
      </c>
      <c r="L300" s="45"/>
      <c r="M300" s="218" t="s">
        <v>1</v>
      </c>
      <c r="N300" s="219" t="s">
        <v>38</v>
      </c>
      <c r="O300" s="92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2" t="s">
        <v>153</v>
      </c>
      <c r="AT300" s="222" t="s">
        <v>149</v>
      </c>
      <c r="AU300" s="222" t="s">
        <v>81</v>
      </c>
      <c r="AY300" s="18" t="s">
        <v>148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8" t="s">
        <v>81</v>
      </c>
      <c r="BK300" s="223">
        <f>ROUND(I300*H300,2)</f>
        <v>0</v>
      </c>
      <c r="BL300" s="18" t="s">
        <v>153</v>
      </c>
      <c r="BM300" s="222" t="s">
        <v>649</v>
      </c>
    </row>
    <row r="301" s="15" customFormat="1">
      <c r="A301" s="15"/>
      <c r="B301" s="263"/>
      <c r="C301" s="264"/>
      <c r="D301" s="226" t="s">
        <v>168</v>
      </c>
      <c r="E301" s="265" t="s">
        <v>1</v>
      </c>
      <c r="F301" s="266" t="s">
        <v>850</v>
      </c>
      <c r="G301" s="264"/>
      <c r="H301" s="265" t="s">
        <v>1</v>
      </c>
      <c r="I301" s="267"/>
      <c r="J301" s="264"/>
      <c r="K301" s="264"/>
      <c r="L301" s="268"/>
      <c r="M301" s="269"/>
      <c r="N301" s="270"/>
      <c r="O301" s="270"/>
      <c r="P301" s="270"/>
      <c r="Q301" s="270"/>
      <c r="R301" s="270"/>
      <c r="S301" s="270"/>
      <c r="T301" s="27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2" t="s">
        <v>168</v>
      </c>
      <c r="AU301" s="272" t="s">
        <v>81</v>
      </c>
      <c r="AV301" s="15" t="s">
        <v>81</v>
      </c>
      <c r="AW301" s="15" t="s">
        <v>30</v>
      </c>
      <c r="AX301" s="15" t="s">
        <v>73</v>
      </c>
      <c r="AY301" s="272" t="s">
        <v>148</v>
      </c>
    </row>
    <row r="302" s="15" customFormat="1">
      <c r="A302" s="15"/>
      <c r="B302" s="263"/>
      <c r="C302" s="264"/>
      <c r="D302" s="226" t="s">
        <v>168</v>
      </c>
      <c r="E302" s="265" t="s">
        <v>1</v>
      </c>
      <c r="F302" s="266" t="s">
        <v>851</v>
      </c>
      <c r="G302" s="264"/>
      <c r="H302" s="265" t="s">
        <v>1</v>
      </c>
      <c r="I302" s="267"/>
      <c r="J302" s="264"/>
      <c r="K302" s="264"/>
      <c r="L302" s="268"/>
      <c r="M302" s="269"/>
      <c r="N302" s="270"/>
      <c r="O302" s="270"/>
      <c r="P302" s="270"/>
      <c r="Q302" s="270"/>
      <c r="R302" s="270"/>
      <c r="S302" s="270"/>
      <c r="T302" s="271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2" t="s">
        <v>168</v>
      </c>
      <c r="AU302" s="272" t="s">
        <v>81</v>
      </c>
      <c r="AV302" s="15" t="s">
        <v>81</v>
      </c>
      <c r="AW302" s="15" t="s">
        <v>30</v>
      </c>
      <c r="AX302" s="15" t="s">
        <v>73</v>
      </c>
      <c r="AY302" s="272" t="s">
        <v>148</v>
      </c>
    </row>
    <row r="303" s="15" customFormat="1">
      <c r="A303" s="15"/>
      <c r="B303" s="263"/>
      <c r="C303" s="264"/>
      <c r="D303" s="226" t="s">
        <v>168</v>
      </c>
      <c r="E303" s="265" t="s">
        <v>1</v>
      </c>
      <c r="F303" s="266" t="s">
        <v>852</v>
      </c>
      <c r="G303" s="264"/>
      <c r="H303" s="265" t="s">
        <v>1</v>
      </c>
      <c r="I303" s="267"/>
      <c r="J303" s="264"/>
      <c r="K303" s="264"/>
      <c r="L303" s="268"/>
      <c r="M303" s="269"/>
      <c r="N303" s="270"/>
      <c r="O303" s="270"/>
      <c r="P303" s="270"/>
      <c r="Q303" s="270"/>
      <c r="R303" s="270"/>
      <c r="S303" s="270"/>
      <c r="T303" s="27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2" t="s">
        <v>168</v>
      </c>
      <c r="AU303" s="272" t="s">
        <v>81</v>
      </c>
      <c r="AV303" s="15" t="s">
        <v>81</v>
      </c>
      <c r="AW303" s="15" t="s">
        <v>30</v>
      </c>
      <c r="AX303" s="15" t="s">
        <v>73</v>
      </c>
      <c r="AY303" s="272" t="s">
        <v>148</v>
      </c>
    </row>
    <row r="304" s="15" customFormat="1">
      <c r="A304" s="15"/>
      <c r="B304" s="263"/>
      <c r="C304" s="264"/>
      <c r="D304" s="226" t="s">
        <v>168</v>
      </c>
      <c r="E304" s="265" t="s">
        <v>1</v>
      </c>
      <c r="F304" s="266" t="s">
        <v>853</v>
      </c>
      <c r="G304" s="264"/>
      <c r="H304" s="265" t="s">
        <v>1</v>
      </c>
      <c r="I304" s="267"/>
      <c r="J304" s="264"/>
      <c r="K304" s="264"/>
      <c r="L304" s="268"/>
      <c r="M304" s="269"/>
      <c r="N304" s="270"/>
      <c r="O304" s="270"/>
      <c r="P304" s="270"/>
      <c r="Q304" s="270"/>
      <c r="R304" s="270"/>
      <c r="S304" s="270"/>
      <c r="T304" s="27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2" t="s">
        <v>168</v>
      </c>
      <c r="AU304" s="272" t="s">
        <v>81</v>
      </c>
      <c r="AV304" s="15" t="s">
        <v>81</v>
      </c>
      <c r="AW304" s="15" t="s">
        <v>30</v>
      </c>
      <c r="AX304" s="15" t="s">
        <v>73</v>
      </c>
      <c r="AY304" s="272" t="s">
        <v>148</v>
      </c>
    </row>
    <row r="305" s="12" customFormat="1">
      <c r="A305" s="12"/>
      <c r="B305" s="224"/>
      <c r="C305" s="225"/>
      <c r="D305" s="226" t="s">
        <v>168</v>
      </c>
      <c r="E305" s="227" t="s">
        <v>1</v>
      </c>
      <c r="F305" s="228" t="s">
        <v>854</v>
      </c>
      <c r="G305" s="225"/>
      <c r="H305" s="229">
        <v>86.150000000000006</v>
      </c>
      <c r="I305" s="230"/>
      <c r="J305" s="225"/>
      <c r="K305" s="225"/>
      <c r="L305" s="231"/>
      <c r="M305" s="232"/>
      <c r="N305" s="233"/>
      <c r="O305" s="233"/>
      <c r="P305" s="233"/>
      <c r="Q305" s="233"/>
      <c r="R305" s="233"/>
      <c r="S305" s="233"/>
      <c r="T305" s="234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35" t="s">
        <v>168</v>
      </c>
      <c r="AU305" s="235" t="s">
        <v>81</v>
      </c>
      <c r="AV305" s="12" t="s">
        <v>83</v>
      </c>
      <c r="AW305" s="12" t="s">
        <v>30</v>
      </c>
      <c r="AX305" s="12" t="s">
        <v>73</v>
      </c>
      <c r="AY305" s="235" t="s">
        <v>148</v>
      </c>
    </row>
    <row r="306" s="13" customFormat="1">
      <c r="A306" s="13"/>
      <c r="B306" s="236"/>
      <c r="C306" s="237"/>
      <c r="D306" s="226" t="s">
        <v>168</v>
      </c>
      <c r="E306" s="238" t="s">
        <v>1</v>
      </c>
      <c r="F306" s="239" t="s">
        <v>170</v>
      </c>
      <c r="G306" s="237"/>
      <c r="H306" s="240">
        <v>86.150000000000006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168</v>
      </c>
      <c r="AU306" s="246" t="s">
        <v>81</v>
      </c>
      <c r="AV306" s="13" t="s">
        <v>153</v>
      </c>
      <c r="AW306" s="13" t="s">
        <v>30</v>
      </c>
      <c r="AX306" s="13" t="s">
        <v>81</v>
      </c>
      <c r="AY306" s="246" t="s">
        <v>148</v>
      </c>
    </row>
    <row r="307" s="2" customFormat="1" ht="16.5" customHeight="1">
      <c r="A307" s="39"/>
      <c r="B307" s="40"/>
      <c r="C307" s="211" t="s">
        <v>456</v>
      </c>
      <c r="D307" s="211" t="s">
        <v>149</v>
      </c>
      <c r="E307" s="212" t="s">
        <v>855</v>
      </c>
      <c r="F307" s="213" t="s">
        <v>856</v>
      </c>
      <c r="G307" s="214" t="s">
        <v>406</v>
      </c>
      <c r="H307" s="215">
        <v>1180.55</v>
      </c>
      <c r="I307" s="216"/>
      <c r="J307" s="217">
        <f>ROUND(I307*H307,2)</f>
        <v>0</v>
      </c>
      <c r="K307" s="213" t="s">
        <v>1</v>
      </c>
      <c r="L307" s="45"/>
      <c r="M307" s="218" t="s">
        <v>1</v>
      </c>
      <c r="N307" s="219" t="s">
        <v>38</v>
      </c>
      <c r="O307" s="92"/>
      <c r="P307" s="220">
        <f>O307*H307</f>
        <v>0</v>
      </c>
      <c r="Q307" s="220">
        <v>0</v>
      </c>
      <c r="R307" s="220">
        <f>Q307*H307</f>
        <v>0</v>
      </c>
      <c r="S307" s="220">
        <v>0</v>
      </c>
      <c r="T307" s="22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2" t="s">
        <v>153</v>
      </c>
      <c r="AT307" s="222" t="s">
        <v>149</v>
      </c>
      <c r="AU307" s="222" t="s">
        <v>81</v>
      </c>
      <c r="AY307" s="18" t="s">
        <v>148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8" t="s">
        <v>81</v>
      </c>
      <c r="BK307" s="223">
        <f>ROUND(I307*H307,2)</f>
        <v>0</v>
      </c>
      <c r="BL307" s="18" t="s">
        <v>153</v>
      </c>
      <c r="BM307" s="222" t="s">
        <v>857</v>
      </c>
    </row>
    <row r="308" s="15" customFormat="1">
      <c r="A308" s="15"/>
      <c r="B308" s="263"/>
      <c r="C308" s="264"/>
      <c r="D308" s="226" t="s">
        <v>168</v>
      </c>
      <c r="E308" s="265" t="s">
        <v>1</v>
      </c>
      <c r="F308" s="266" t="s">
        <v>858</v>
      </c>
      <c r="G308" s="264"/>
      <c r="H308" s="265" t="s">
        <v>1</v>
      </c>
      <c r="I308" s="267"/>
      <c r="J308" s="264"/>
      <c r="K308" s="264"/>
      <c r="L308" s="268"/>
      <c r="M308" s="269"/>
      <c r="N308" s="270"/>
      <c r="O308" s="270"/>
      <c r="P308" s="270"/>
      <c r="Q308" s="270"/>
      <c r="R308" s="270"/>
      <c r="S308" s="270"/>
      <c r="T308" s="271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2" t="s">
        <v>168</v>
      </c>
      <c r="AU308" s="272" t="s">
        <v>81</v>
      </c>
      <c r="AV308" s="15" t="s">
        <v>81</v>
      </c>
      <c r="AW308" s="15" t="s">
        <v>30</v>
      </c>
      <c r="AX308" s="15" t="s">
        <v>73</v>
      </c>
      <c r="AY308" s="272" t="s">
        <v>148</v>
      </c>
    </row>
    <row r="309" s="12" customFormat="1">
      <c r="A309" s="12"/>
      <c r="B309" s="224"/>
      <c r="C309" s="225"/>
      <c r="D309" s="226" t="s">
        <v>168</v>
      </c>
      <c r="E309" s="227" t="s">
        <v>1</v>
      </c>
      <c r="F309" s="228" t="s">
        <v>859</v>
      </c>
      <c r="G309" s="225"/>
      <c r="H309" s="229">
        <v>472.75</v>
      </c>
      <c r="I309" s="230"/>
      <c r="J309" s="225"/>
      <c r="K309" s="225"/>
      <c r="L309" s="231"/>
      <c r="M309" s="232"/>
      <c r="N309" s="233"/>
      <c r="O309" s="233"/>
      <c r="P309" s="233"/>
      <c r="Q309" s="233"/>
      <c r="R309" s="233"/>
      <c r="S309" s="233"/>
      <c r="T309" s="234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35" t="s">
        <v>168</v>
      </c>
      <c r="AU309" s="235" t="s">
        <v>81</v>
      </c>
      <c r="AV309" s="12" t="s">
        <v>83</v>
      </c>
      <c r="AW309" s="12" t="s">
        <v>30</v>
      </c>
      <c r="AX309" s="12" t="s">
        <v>73</v>
      </c>
      <c r="AY309" s="235" t="s">
        <v>148</v>
      </c>
    </row>
    <row r="310" s="12" customFormat="1">
      <c r="A310" s="12"/>
      <c r="B310" s="224"/>
      <c r="C310" s="225"/>
      <c r="D310" s="226" t="s">
        <v>168</v>
      </c>
      <c r="E310" s="227" t="s">
        <v>1</v>
      </c>
      <c r="F310" s="228" t="s">
        <v>860</v>
      </c>
      <c r="G310" s="225"/>
      <c r="H310" s="229">
        <v>68.579999999999998</v>
      </c>
      <c r="I310" s="230"/>
      <c r="J310" s="225"/>
      <c r="K310" s="225"/>
      <c r="L310" s="231"/>
      <c r="M310" s="232"/>
      <c r="N310" s="233"/>
      <c r="O310" s="233"/>
      <c r="P310" s="233"/>
      <c r="Q310" s="233"/>
      <c r="R310" s="233"/>
      <c r="S310" s="233"/>
      <c r="T310" s="234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35" t="s">
        <v>168</v>
      </c>
      <c r="AU310" s="235" t="s">
        <v>81</v>
      </c>
      <c r="AV310" s="12" t="s">
        <v>83</v>
      </c>
      <c r="AW310" s="12" t="s">
        <v>30</v>
      </c>
      <c r="AX310" s="12" t="s">
        <v>73</v>
      </c>
      <c r="AY310" s="235" t="s">
        <v>148</v>
      </c>
    </row>
    <row r="311" s="12" customFormat="1">
      <c r="A311" s="12"/>
      <c r="B311" s="224"/>
      <c r="C311" s="225"/>
      <c r="D311" s="226" t="s">
        <v>168</v>
      </c>
      <c r="E311" s="227" t="s">
        <v>1</v>
      </c>
      <c r="F311" s="228" t="s">
        <v>861</v>
      </c>
      <c r="G311" s="225"/>
      <c r="H311" s="229">
        <v>508.38</v>
      </c>
      <c r="I311" s="230"/>
      <c r="J311" s="225"/>
      <c r="K311" s="225"/>
      <c r="L311" s="231"/>
      <c r="M311" s="232"/>
      <c r="N311" s="233"/>
      <c r="O311" s="233"/>
      <c r="P311" s="233"/>
      <c r="Q311" s="233"/>
      <c r="R311" s="233"/>
      <c r="S311" s="233"/>
      <c r="T311" s="234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35" t="s">
        <v>168</v>
      </c>
      <c r="AU311" s="235" t="s">
        <v>81</v>
      </c>
      <c r="AV311" s="12" t="s">
        <v>83</v>
      </c>
      <c r="AW311" s="12" t="s">
        <v>30</v>
      </c>
      <c r="AX311" s="12" t="s">
        <v>73</v>
      </c>
      <c r="AY311" s="235" t="s">
        <v>148</v>
      </c>
    </row>
    <row r="312" s="12" customFormat="1">
      <c r="A312" s="12"/>
      <c r="B312" s="224"/>
      <c r="C312" s="225"/>
      <c r="D312" s="226" t="s">
        <v>168</v>
      </c>
      <c r="E312" s="227" t="s">
        <v>1</v>
      </c>
      <c r="F312" s="228" t="s">
        <v>862</v>
      </c>
      <c r="G312" s="225"/>
      <c r="H312" s="229">
        <v>262.04000000000002</v>
      </c>
      <c r="I312" s="230"/>
      <c r="J312" s="225"/>
      <c r="K312" s="225"/>
      <c r="L312" s="231"/>
      <c r="M312" s="232"/>
      <c r="N312" s="233"/>
      <c r="O312" s="233"/>
      <c r="P312" s="233"/>
      <c r="Q312" s="233"/>
      <c r="R312" s="233"/>
      <c r="S312" s="233"/>
      <c r="T312" s="234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35" t="s">
        <v>168</v>
      </c>
      <c r="AU312" s="235" t="s">
        <v>81</v>
      </c>
      <c r="AV312" s="12" t="s">
        <v>83</v>
      </c>
      <c r="AW312" s="12" t="s">
        <v>30</v>
      </c>
      <c r="AX312" s="12" t="s">
        <v>73</v>
      </c>
      <c r="AY312" s="235" t="s">
        <v>148</v>
      </c>
    </row>
    <row r="313" s="12" customFormat="1">
      <c r="A313" s="12"/>
      <c r="B313" s="224"/>
      <c r="C313" s="225"/>
      <c r="D313" s="226" t="s">
        <v>168</v>
      </c>
      <c r="E313" s="227" t="s">
        <v>1</v>
      </c>
      <c r="F313" s="228" t="s">
        <v>863</v>
      </c>
      <c r="G313" s="225"/>
      <c r="H313" s="229">
        <v>127.8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35" t="s">
        <v>168</v>
      </c>
      <c r="AU313" s="235" t="s">
        <v>81</v>
      </c>
      <c r="AV313" s="12" t="s">
        <v>83</v>
      </c>
      <c r="AW313" s="12" t="s">
        <v>30</v>
      </c>
      <c r="AX313" s="12" t="s">
        <v>73</v>
      </c>
      <c r="AY313" s="235" t="s">
        <v>148</v>
      </c>
    </row>
    <row r="314" s="12" customFormat="1">
      <c r="A314" s="12"/>
      <c r="B314" s="224"/>
      <c r="C314" s="225"/>
      <c r="D314" s="226" t="s">
        <v>168</v>
      </c>
      <c r="E314" s="227" t="s">
        <v>1</v>
      </c>
      <c r="F314" s="228" t="s">
        <v>864</v>
      </c>
      <c r="G314" s="225"/>
      <c r="H314" s="229">
        <v>21</v>
      </c>
      <c r="I314" s="230"/>
      <c r="J314" s="225"/>
      <c r="K314" s="225"/>
      <c r="L314" s="231"/>
      <c r="M314" s="232"/>
      <c r="N314" s="233"/>
      <c r="O314" s="233"/>
      <c r="P314" s="233"/>
      <c r="Q314" s="233"/>
      <c r="R314" s="233"/>
      <c r="S314" s="233"/>
      <c r="T314" s="234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35" t="s">
        <v>168</v>
      </c>
      <c r="AU314" s="235" t="s">
        <v>81</v>
      </c>
      <c r="AV314" s="12" t="s">
        <v>83</v>
      </c>
      <c r="AW314" s="12" t="s">
        <v>30</v>
      </c>
      <c r="AX314" s="12" t="s">
        <v>73</v>
      </c>
      <c r="AY314" s="235" t="s">
        <v>148</v>
      </c>
    </row>
    <row r="315" s="15" customFormat="1">
      <c r="A315" s="15"/>
      <c r="B315" s="263"/>
      <c r="C315" s="264"/>
      <c r="D315" s="226" t="s">
        <v>168</v>
      </c>
      <c r="E315" s="265" t="s">
        <v>1</v>
      </c>
      <c r="F315" s="266" t="s">
        <v>865</v>
      </c>
      <c r="G315" s="264"/>
      <c r="H315" s="265" t="s">
        <v>1</v>
      </c>
      <c r="I315" s="267"/>
      <c r="J315" s="264"/>
      <c r="K315" s="264"/>
      <c r="L315" s="268"/>
      <c r="M315" s="269"/>
      <c r="N315" s="270"/>
      <c r="O315" s="270"/>
      <c r="P315" s="270"/>
      <c r="Q315" s="270"/>
      <c r="R315" s="270"/>
      <c r="S315" s="270"/>
      <c r="T315" s="271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72" t="s">
        <v>168</v>
      </c>
      <c r="AU315" s="272" t="s">
        <v>81</v>
      </c>
      <c r="AV315" s="15" t="s">
        <v>81</v>
      </c>
      <c r="AW315" s="15" t="s">
        <v>30</v>
      </c>
      <c r="AX315" s="15" t="s">
        <v>73</v>
      </c>
      <c r="AY315" s="272" t="s">
        <v>148</v>
      </c>
    </row>
    <row r="316" s="12" customFormat="1">
      <c r="A316" s="12"/>
      <c r="B316" s="224"/>
      <c r="C316" s="225"/>
      <c r="D316" s="226" t="s">
        <v>168</v>
      </c>
      <c r="E316" s="227" t="s">
        <v>1</v>
      </c>
      <c r="F316" s="228" t="s">
        <v>866</v>
      </c>
      <c r="G316" s="225"/>
      <c r="H316" s="229">
        <v>-171</v>
      </c>
      <c r="I316" s="230"/>
      <c r="J316" s="225"/>
      <c r="K316" s="225"/>
      <c r="L316" s="231"/>
      <c r="M316" s="232"/>
      <c r="N316" s="233"/>
      <c r="O316" s="233"/>
      <c r="P316" s="233"/>
      <c r="Q316" s="233"/>
      <c r="R316" s="233"/>
      <c r="S316" s="233"/>
      <c r="T316" s="234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35" t="s">
        <v>168</v>
      </c>
      <c r="AU316" s="235" t="s">
        <v>81</v>
      </c>
      <c r="AV316" s="12" t="s">
        <v>83</v>
      </c>
      <c r="AW316" s="12" t="s">
        <v>30</v>
      </c>
      <c r="AX316" s="12" t="s">
        <v>73</v>
      </c>
      <c r="AY316" s="235" t="s">
        <v>148</v>
      </c>
    </row>
    <row r="317" s="12" customFormat="1">
      <c r="A317" s="12"/>
      <c r="B317" s="224"/>
      <c r="C317" s="225"/>
      <c r="D317" s="226" t="s">
        <v>168</v>
      </c>
      <c r="E317" s="227" t="s">
        <v>1</v>
      </c>
      <c r="F317" s="228" t="s">
        <v>867</v>
      </c>
      <c r="G317" s="225"/>
      <c r="H317" s="229">
        <v>-109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35" t="s">
        <v>168</v>
      </c>
      <c r="AU317" s="235" t="s">
        <v>81</v>
      </c>
      <c r="AV317" s="12" t="s">
        <v>83</v>
      </c>
      <c r="AW317" s="12" t="s">
        <v>30</v>
      </c>
      <c r="AX317" s="12" t="s">
        <v>73</v>
      </c>
      <c r="AY317" s="235" t="s">
        <v>148</v>
      </c>
    </row>
    <row r="318" s="13" customFormat="1">
      <c r="A318" s="13"/>
      <c r="B318" s="236"/>
      <c r="C318" s="237"/>
      <c r="D318" s="226" t="s">
        <v>168</v>
      </c>
      <c r="E318" s="238" t="s">
        <v>1</v>
      </c>
      <c r="F318" s="239" t="s">
        <v>170</v>
      </c>
      <c r="G318" s="237"/>
      <c r="H318" s="240">
        <v>1180.55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6" t="s">
        <v>168</v>
      </c>
      <c r="AU318" s="246" t="s">
        <v>81</v>
      </c>
      <c r="AV318" s="13" t="s">
        <v>153</v>
      </c>
      <c r="AW318" s="13" t="s">
        <v>30</v>
      </c>
      <c r="AX318" s="13" t="s">
        <v>81</v>
      </c>
      <c r="AY318" s="246" t="s">
        <v>148</v>
      </c>
    </row>
    <row r="319" s="2" customFormat="1" ht="16.5" customHeight="1">
      <c r="A319" s="39"/>
      <c r="B319" s="40"/>
      <c r="C319" s="211" t="s">
        <v>462</v>
      </c>
      <c r="D319" s="211" t="s">
        <v>149</v>
      </c>
      <c r="E319" s="212" t="s">
        <v>868</v>
      </c>
      <c r="F319" s="213" t="s">
        <v>869</v>
      </c>
      <c r="G319" s="214" t="s">
        <v>406</v>
      </c>
      <c r="H319" s="215">
        <v>280</v>
      </c>
      <c r="I319" s="216"/>
      <c r="J319" s="217">
        <f>ROUND(I319*H319,2)</f>
        <v>0</v>
      </c>
      <c r="K319" s="213" t="s">
        <v>1</v>
      </c>
      <c r="L319" s="45"/>
      <c r="M319" s="218" t="s">
        <v>1</v>
      </c>
      <c r="N319" s="219" t="s">
        <v>38</v>
      </c>
      <c r="O319" s="92"/>
      <c r="P319" s="220">
        <f>O319*H319</f>
        <v>0</v>
      </c>
      <c r="Q319" s="220">
        <v>0</v>
      </c>
      <c r="R319" s="220">
        <f>Q319*H319</f>
        <v>0</v>
      </c>
      <c r="S319" s="220">
        <v>0</v>
      </c>
      <c r="T319" s="22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2" t="s">
        <v>153</v>
      </c>
      <c r="AT319" s="222" t="s">
        <v>149</v>
      </c>
      <c r="AU319" s="222" t="s">
        <v>81</v>
      </c>
      <c r="AY319" s="18" t="s">
        <v>148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8" t="s">
        <v>81</v>
      </c>
      <c r="BK319" s="223">
        <f>ROUND(I319*H319,2)</f>
        <v>0</v>
      </c>
      <c r="BL319" s="18" t="s">
        <v>153</v>
      </c>
      <c r="BM319" s="222" t="s">
        <v>870</v>
      </c>
    </row>
    <row r="320" s="2" customFormat="1" ht="16.5" customHeight="1">
      <c r="A320" s="39"/>
      <c r="B320" s="40"/>
      <c r="C320" s="211" t="s">
        <v>468</v>
      </c>
      <c r="D320" s="211" t="s">
        <v>149</v>
      </c>
      <c r="E320" s="212" t="s">
        <v>871</v>
      </c>
      <c r="F320" s="213" t="s">
        <v>872</v>
      </c>
      <c r="G320" s="214" t="s">
        <v>159</v>
      </c>
      <c r="H320" s="215">
        <v>21</v>
      </c>
      <c r="I320" s="216"/>
      <c r="J320" s="217">
        <f>ROUND(I320*H320,2)</f>
        <v>0</v>
      </c>
      <c r="K320" s="213" t="s">
        <v>1</v>
      </c>
      <c r="L320" s="45"/>
      <c r="M320" s="218" t="s">
        <v>1</v>
      </c>
      <c r="N320" s="219" t="s">
        <v>38</v>
      </c>
      <c r="O320" s="92"/>
      <c r="P320" s="220">
        <f>O320*H320</f>
        <v>0</v>
      </c>
      <c r="Q320" s="220">
        <v>0</v>
      </c>
      <c r="R320" s="220">
        <f>Q320*H320</f>
        <v>0</v>
      </c>
      <c r="S320" s="220">
        <v>0</v>
      </c>
      <c r="T320" s="22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2" t="s">
        <v>153</v>
      </c>
      <c r="AT320" s="222" t="s">
        <v>149</v>
      </c>
      <c r="AU320" s="222" t="s">
        <v>81</v>
      </c>
      <c r="AY320" s="18" t="s">
        <v>148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8" t="s">
        <v>81</v>
      </c>
      <c r="BK320" s="223">
        <f>ROUND(I320*H320,2)</f>
        <v>0</v>
      </c>
      <c r="BL320" s="18" t="s">
        <v>153</v>
      </c>
      <c r="BM320" s="222" t="s">
        <v>873</v>
      </c>
    </row>
    <row r="321" s="12" customFormat="1">
      <c r="A321" s="12"/>
      <c r="B321" s="224"/>
      <c r="C321" s="225"/>
      <c r="D321" s="226" t="s">
        <v>168</v>
      </c>
      <c r="E321" s="227" t="s">
        <v>1</v>
      </c>
      <c r="F321" s="228" t="s">
        <v>874</v>
      </c>
      <c r="G321" s="225"/>
      <c r="H321" s="229">
        <v>21</v>
      </c>
      <c r="I321" s="230"/>
      <c r="J321" s="225"/>
      <c r="K321" s="225"/>
      <c r="L321" s="231"/>
      <c r="M321" s="232"/>
      <c r="N321" s="233"/>
      <c r="O321" s="233"/>
      <c r="P321" s="233"/>
      <c r="Q321" s="233"/>
      <c r="R321" s="233"/>
      <c r="S321" s="233"/>
      <c r="T321" s="234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35" t="s">
        <v>168</v>
      </c>
      <c r="AU321" s="235" t="s">
        <v>81</v>
      </c>
      <c r="AV321" s="12" t="s">
        <v>83</v>
      </c>
      <c r="AW321" s="12" t="s">
        <v>30</v>
      </c>
      <c r="AX321" s="12" t="s">
        <v>73</v>
      </c>
      <c r="AY321" s="235" t="s">
        <v>148</v>
      </c>
    </row>
    <row r="322" s="13" customFormat="1">
      <c r="A322" s="13"/>
      <c r="B322" s="236"/>
      <c r="C322" s="237"/>
      <c r="D322" s="226" t="s">
        <v>168</v>
      </c>
      <c r="E322" s="238" t="s">
        <v>1</v>
      </c>
      <c r="F322" s="239" t="s">
        <v>170</v>
      </c>
      <c r="G322" s="237"/>
      <c r="H322" s="240">
        <v>21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168</v>
      </c>
      <c r="AU322" s="246" t="s">
        <v>81</v>
      </c>
      <c r="AV322" s="13" t="s">
        <v>153</v>
      </c>
      <c r="AW322" s="13" t="s">
        <v>30</v>
      </c>
      <c r="AX322" s="13" t="s">
        <v>81</v>
      </c>
      <c r="AY322" s="246" t="s">
        <v>148</v>
      </c>
    </row>
    <row r="323" s="2" customFormat="1" ht="16.5" customHeight="1">
      <c r="A323" s="39"/>
      <c r="B323" s="40"/>
      <c r="C323" s="211" t="s">
        <v>474</v>
      </c>
      <c r="D323" s="211" t="s">
        <v>149</v>
      </c>
      <c r="E323" s="212" t="s">
        <v>875</v>
      </c>
      <c r="F323" s="213" t="s">
        <v>876</v>
      </c>
      <c r="G323" s="214" t="s">
        <v>406</v>
      </c>
      <c r="H323" s="215">
        <v>298.12</v>
      </c>
      <c r="I323" s="216"/>
      <c r="J323" s="217">
        <f>ROUND(I323*H323,2)</f>
        <v>0</v>
      </c>
      <c r="K323" s="213" t="s">
        <v>1</v>
      </c>
      <c r="L323" s="45"/>
      <c r="M323" s="218" t="s">
        <v>1</v>
      </c>
      <c r="N323" s="219" t="s">
        <v>38</v>
      </c>
      <c r="O323" s="92"/>
      <c r="P323" s="220">
        <f>O323*H323</f>
        <v>0</v>
      </c>
      <c r="Q323" s="220">
        <v>0</v>
      </c>
      <c r="R323" s="220">
        <f>Q323*H323</f>
        <v>0</v>
      </c>
      <c r="S323" s="220">
        <v>0</v>
      </c>
      <c r="T323" s="22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2" t="s">
        <v>153</v>
      </c>
      <c r="AT323" s="222" t="s">
        <v>149</v>
      </c>
      <c r="AU323" s="222" t="s">
        <v>81</v>
      </c>
      <c r="AY323" s="18" t="s">
        <v>148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8" t="s">
        <v>81</v>
      </c>
      <c r="BK323" s="223">
        <f>ROUND(I323*H323,2)</f>
        <v>0</v>
      </c>
      <c r="BL323" s="18" t="s">
        <v>153</v>
      </c>
      <c r="BM323" s="222" t="s">
        <v>877</v>
      </c>
    </row>
    <row r="324" s="15" customFormat="1">
      <c r="A324" s="15"/>
      <c r="B324" s="263"/>
      <c r="C324" s="264"/>
      <c r="D324" s="226" t="s">
        <v>168</v>
      </c>
      <c r="E324" s="265" t="s">
        <v>1</v>
      </c>
      <c r="F324" s="266" t="s">
        <v>878</v>
      </c>
      <c r="G324" s="264"/>
      <c r="H324" s="265" t="s">
        <v>1</v>
      </c>
      <c r="I324" s="267"/>
      <c r="J324" s="264"/>
      <c r="K324" s="264"/>
      <c r="L324" s="268"/>
      <c r="M324" s="269"/>
      <c r="N324" s="270"/>
      <c r="O324" s="270"/>
      <c r="P324" s="270"/>
      <c r="Q324" s="270"/>
      <c r="R324" s="270"/>
      <c r="S324" s="270"/>
      <c r="T324" s="271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2" t="s">
        <v>168</v>
      </c>
      <c r="AU324" s="272" t="s">
        <v>81</v>
      </c>
      <c r="AV324" s="15" t="s">
        <v>81</v>
      </c>
      <c r="AW324" s="15" t="s">
        <v>30</v>
      </c>
      <c r="AX324" s="15" t="s">
        <v>73</v>
      </c>
      <c r="AY324" s="272" t="s">
        <v>148</v>
      </c>
    </row>
    <row r="325" s="12" customFormat="1">
      <c r="A325" s="12"/>
      <c r="B325" s="224"/>
      <c r="C325" s="225"/>
      <c r="D325" s="226" t="s">
        <v>168</v>
      </c>
      <c r="E325" s="227" t="s">
        <v>1</v>
      </c>
      <c r="F325" s="228" t="s">
        <v>879</v>
      </c>
      <c r="G325" s="225"/>
      <c r="H325" s="229">
        <v>72.579999999999998</v>
      </c>
      <c r="I325" s="230"/>
      <c r="J325" s="225"/>
      <c r="K325" s="225"/>
      <c r="L325" s="231"/>
      <c r="M325" s="232"/>
      <c r="N325" s="233"/>
      <c r="O325" s="233"/>
      <c r="P325" s="233"/>
      <c r="Q325" s="233"/>
      <c r="R325" s="233"/>
      <c r="S325" s="233"/>
      <c r="T325" s="234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35" t="s">
        <v>168</v>
      </c>
      <c r="AU325" s="235" t="s">
        <v>81</v>
      </c>
      <c r="AV325" s="12" t="s">
        <v>83</v>
      </c>
      <c r="AW325" s="12" t="s">
        <v>30</v>
      </c>
      <c r="AX325" s="12" t="s">
        <v>73</v>
      </c>
      <c r="AY325" s="235" t="s">
        <v>148</v>
      </c>
    </row>
    <row r="326" s="12" customFormat="1">
      <c r="A326" s="12"/>
      <c r="B326" s="224"/>
      <c r="C326" s="225"/>
      <c r="D326" s="226" t="s">
        <v>168</v>
      </c>
      <c r="E326" s="227" t="s">
        <v>1</v>
      </c>
      <c r="F326" s="228" t="s">
        <v>880</v>
      </c>
      <c r="G326" s="225"/>
      <c r="H326" s="229">
        <v>134.40000000000001</v>
      </c>
      <c r="I326" s="230"/>
      <c r="J326" s="225"/>
      <c r="K326" s="225"/>
      <c r="L326" s="231"/>
      <c r="M326" s="232"/>
      <c r="N326" s="233"/>
      <c r="O326" s="233"/>
      <c r="P326" s="233"/>
      <c r="Q326" s="233"/>
      <c r="R326" s="233"/>
      <c r="S326" s="233"/>
      <c r="T326" s="234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35" t="s">
        <v>168</v>
      </c>
      <c r="AU326" s="235" t="s">
        <v>81</v>
      </c>
      <c r="AV326" s="12" t="s">
        <v>83</v>
      </c>
      <c r="AW326" s="12" t="s">
        <v>30</v>
      </c>
      <c r="AX326" s="12" t="s">
        <v>73</v>
      </c>
      <c r="AY326" s="235" t="s">
        <v>148</v>
      </c>
    </row>
    <row r="327" s="12" customFormat="1">
      <c r="A327" s="12"/>
      <c r="B327" s="224"/>
      <c r="C327" s="225"/>
      <c r="D327" s="226" t="s">
        <v>168</v>
      </c>
      <c r="E327" s="227" t="s">
        <v>1</v>
      </c>
      <c r="F327" s="228" t="s">
        <v>881</v>
      </c>
      <c r="G327" s="225"/>
      <c r="H327" s="229">
        <v>176.13999999999999</v>
      </c>
      <c r="I327" s="230"/>
      <c r="J327" s="225"/>
      <c r="K327" s="225"/>
      <c r="L327" s="231"/>
      <c r="M327" s="232"/>
      <c r="N327" s="233"/>
      <c r="O327" s="233"/>
      <c r="P327" s="233"/>
      <c r="Q327" s="233"/>
      <c r="R327" s="233"/>
      <c r="S327" s="233"/>
      <c r="T327" s="234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35" t="s">
        <v>168</v>
      </c>
      <c r="AU327" s="235" t="s">
        <v>81</v>
      </c>
      <c r="AV327" s="12" t="s">
        <v>83</v>
      </c>
      <c r="AW327" s="12" t="s">
        <v>30</v>
      </c>
      <c r="AX327" s="12" t="s">
        <v>73</v>
      </c>
      <c r="AY327" s="235" t="s">
        <v>148</v>
      </c>
    </row>
    <row r="328" s="15" customFormat="1">
      <c r="A328" s="15"/>
      <c r="B328" s="263"/>
      <c r="C328" s="264"/>
      <c r="D328" s="226" t="s">
        <v>168</v>
      </c>
      <c r="E328" s="265" t="s">
        <v>1</v>
      </c>
      <c r="F328" s="266" t="s">
        <v>882</v>
      </c>
      <c r="G328" s="264"/>
      <c r="H328" s="265" t="s">
        <v>1</v>
      </c>
      <c r="I328" s="267"/>
      <c r="J328" s="264"/>
      <c r="K328" s="264"/>
      <c r="L328" s="268"/>
      <c r="M328" s="269"/>
      <c r="N328" s="270"/>
      <c r="O328" s="270"/>
      <c r="P328" s="270"/>
      <c r="Q328" s="270"/>
      <c r="R328" s="270"/>
      <c r="S328" s="270"/>
      <c r="T328" s="271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2" t="s">
        <v>168</v>
      </c>
      <c r="AU328" s="272" t="s">
        <v>81</v>
      </c>
      <c r="AV328" s="15" t="s">
        <v>81</v>
      </c>
      <c r="AW328" s="15" t="s">
        <v>30</v>
      </c>
      <c r="AX328" s="15" t="s">
        <v>73</v>
      </c>
      <c r="AY328" s="272" t="s">
        <v>148</v>
      </c>
    </row>
    <row r="329" s="12" customFormat="1">
      <c r="A329" s="12"/>
      <c r="B329" s="224"/>
      <c r="C329" s="225"/>
      <c r="D329" s="226" t="s">
        <v>168</v>
      </c>
      <c r="E329" s="227" t="s">
        <v>1</v>
      </c>
      <c r="F329" s="228" t="s">
        <v>883</v>
      </c>
      <c r="G329" s="225"/>
      <c r="H329" s="229">
        <v>-85</v>
      </c>
      <c r="I329" s="230"/>
      <c r="J329" s="225"/>
      <c r="K329" s="225"/>
      <c r="L329" s="231"/>
      <c r="M329" s="232"/>
      <c r="N329" s="233"/>
      <c r="O329" s="233"/>
      <c r="P329" s="233"/>
      <c r="Q329" s="233"/>
      <c r="R329" s="233"/>
      <c r="S329" s="233"/>
      <c r="T329" s="234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T329" s="235" t="s">
        <v>168</v>
      </c>
      <c r="AU329" s="235" t="s">
        <v>81</v>
      </c>
      <c r="AV329" s="12" t="s">
        <v>83</v>
      </c>
      <c r="AW329" s="12" t="s">
        <v>30</v>
      </c>
      <c r="AX329" s="12" t="s">
        <v>73</v>
      </c>
      <c r="AY329" s="235" t="s">
        <v>148</v>
      </c>
    </row>
    <row r="330" s="13" customFormat="1">
      <c r="A330" s="13"/>
      <c r="B330" s="236"/>
      <c r="C330" s="237"/>
      <c r="D330" s="226" t="s">
        <v>168</v>
      </c>
      <c r="E330" s="238" t="s">
        <v>1</v>
      </c>
      <c r="F330" s="239" t="s">
        <v>170</v>
      </c>
      <c r="G330" s="237"/>
      <c r="H330" s="240">
        <v>298.12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6" t="s">
        <v>168</v>
      </c>
      <c r="AU330" s="246" t="s">
        <v>81</v>
      </c>
      <c r="AV330" s="13" t="s">
        <v>153</v>
      </c>
      <c r="AW330" s="13" t="s">
        <v>30</v>
      </c>
      <c r="AX330" s="13" t="s">
        <v>81</v>
      </c>
      <c r="AY330" s="246" t="s">
        <v>148</v>
      </c>
    </row>
    <row r="331" s="2" customFormat="1" ht="16.5" customHeight="1">
      <c r="A331" s="39"/>
      <c r="B331" s="40"/>
      <c r="C331" s="211" t="s">
        <v>480</v>
      </c>
      <c r="D331" s="211" t="s">
        <v>149</v>
      </c>
      <c r="E331" s="212" t="s">
        <v>884</v>
      </c>
      <c r="F331" s="213" t="s">
        <v>885</v>
      </c>
      <c r="G331" s="214" t="s">
        <v>159</v>
      </c>
      <c r="H331" s="215">
        <v>2</v>
      </c>
      <c r="I331" s="216"/>
      <c r="J331" s="217">
        <f>ROUND(I331*H331,2)</f>
        <v>0</v>
      </c>
      <c r="K331" s="213" t="s">
        <v>1</v>
      </c>
      <c r="L331" s="45"/>
      <c r="M331" s="218" t="s">
        <v>1</v>
      </c>
      <c r="N331" s="219" t="s">
        <v>38</v>
      </c>
      <c r="O331" s="92"/>
      <c r="P331" s="220">
        <f>O331*H331</f>
        <v>0</v>
      </c>
      <c r="Q331" s="220">
        <v>0</v>
      </c>
      <c r="R331" s="220">
        <f>Q331*H331</f>
        <v>0</v>
      </c>
      <c r="S331" s="220">
        <v>0</v>
      </c>
      <c r="T331" s="22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2" t="s">
        <v>153</v>
      </c>
      <c r="AT331" s="222" t="s">
        <v>149</v>
      </c>
      <c r="AU331" s="222" t="s">
        <v>81</v>
      </c>
      <c r="AY331" s="18" t="s">
        <v>148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8" t="s">
        <v>81</v>
      </c>
      <c r="BK331" s="223">
        <f>ROUND(I331*H331,2)</f>
        <v>0</v>
      </c>
      <c r="BL331" s="18" t="s">
        <v>153</v>
      </c>
      <c r="BM331" s="222" t="s">
        <v>886</v>
      </c>
    </row>
    <row r="332" s="15" customFormat="1">
      <c r="A332" s="15"/>
      <c r="B332" s="263"/>
      <c r="C332" s="264"/>
      <c r="D332" s="226" t="s">
        <v>168</v>
      </c>
      <c r="E332" s="265" t="s">
        <v>1</v>
      </c>
      <c r="F332" s="266" t="s">
        <v>887</v>
      </c>
      <c r="G332" s="264"/>
      <c r="H332" s="265" t="s">
        <v>1</v>
      </c>
      <c r="I332" s="267"/>
      <c r="J332" s="264"/>
      <c r="K332" s="264"/>
      <c r="L332" s="268"/>
      <c r="M332" s="269"/>
      <c r="N332" s="270"/>
      <c r="O332" s="270"/>
      <c r="P332" s="270"/>
      <c r="Q332" s="270"/>
      <c r="R332" s="270"/>
      <c r="S332" s="270"/>
      <c r="T332" s="27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2" t="s">
        <v>168</v>
      </c>
      <c r="AU332" s="272" t="s">
        <v>81</v>
      </c>
      <c r="AV332" s="15" t="s">
        <v>81</v>
      </c>
      <c r="AW332" s="15" t="s">
        <v>30</v>
      </c>
      <c r="AX332" s="15" t="s">
        <v>73</v>
      </c>
      <c r="AY332" s="272" t="s">
        <v>148</v>
      </c>
    </row>
    <row r="333" s="12" customFormat="1">
      <c r="A333" s="12"/>
      <c r="B333" s="224"/>
      <c r="C333" s="225"/>
      <c r="D333" s="226" t="s">
        <v>168</v>
      </c>
      <c r="E333" s="227" t="s">
        <v>1</v>
      </c>
      <c r="F333" s="228" t="s">
        <v>83</v>
      </c>
      <c r="G333" s="225"/>
      <c r="H333" s="229">
        <v>2</v>
      </c>
      <c r="I333" s="230"/>
      <c r="J333" s="225"/>
      <c r="K333" s="225"/>
      <c r="L333" s="231"/>
      <c r="M333" s="232"/>
      <c r="N333" s="233"/>
      <c r="O333" s="233"/>
      <c r="P333" s="233"/>
      <c r="Q333" s="233"/>
      <c r="R333" s="233"/>
      <c r="S333" s="233"/>
      <c r="T333" s="234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35" t="s">
        <v>168</v>
      </c>
      <c r="AU333" s="235" t="s">
        <v>81</v>
      </c>
      <c r="AV333" s="12" t="s">
        <v>83</v>
      </c>
      <c r="AW333" s="12" t="s">
        <v>30</v>
      </c>
      <c r="AX333" s="12" t="s">
        <v>73</v>
      </c>
      <c r="AY333" s="235" t="s">
        <v>148</v>
      </c>
    </row>
    <row r="334" s="13" customFormat="1">
      <c r="A334" s="13"/>
      <c r="B334" s="236"/>
      <c r="C334" s="237"/>
      <c r="D334" s="226" t="s">
        <v>168</v>
      </c>
      <c r="E334" s="238" t="s">
        <v>1</v>
      </c>
      <c r="F334" s="239" t="s">
        <v>170</v>
      </c>
      <c r="G334" s="237"/>
      <c r="H334" s="240">
        <v>2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6" t="s">
        <v>168</v>
      </c>
      <c r="AU334" s="246" t="s">
        <v>81</v>
      </c>
      <c r="AV334" s="13" t="s">
        <v>153</v>
      </c>
      <c r="AW334" s="13" t="s">
        <v>30</v>
      </c>
      <c r="AX334" s="13" t="s">
        <v>81</v>
      </c>
      <c r="AY334" s="246" t="s">
        <v>148</v>
      </c>
    </row>
    <row r="335" s="2" customFormat="1" ht="16.5" customHeight="1">
      <c r="A335" s="39"/>
      <c r="B335" s="40"/>
      <c r="C335" s="211" t="s">
        <v>486</v>
      </c>
      <c r="D335" s="211" t="s">
        <v>149</v>
      </c>
      <c r="E335" s="212" t="s">
        <v>888</v>
      </c>
      <c r="F335" s="213" t="s">
        <v>889</v>
      </c>
      <c r="G335" s="214" t="s">
        <v>159</v>
      </c>
      <c r="H335" s="215">
        <v>16</v>
      </c>
      <c r="I335" s="216"/>
      <c r="J335" s="217">
        <f>ROUND(I335*H335,2)</f>
        <v>0</v>
      </c>
      <c r="K335" s="213" t="s">
        <v>1</v>
      </c>
      <c r="L335" s="45"/>
      <c r="M335" s="218" t="s">
        <v>1</v>
      </c>
      <c r="N335" s="219" t="s">
        <v>38</v>
      </c>
      <c r="O335" s="92"/>
      <c r="P335" s="220">
        <f>O335*H335</f>
        <v>0</v>
      </c>
      <c r="Q335" s="220">
        <v>0</v>
      </c>
      <c r="R335" s="220">
        <f>Q335*H335</f>
        <v>0</v>
      </c>
      <c r="S335" s="220">
        <v>0</v>
      </c>
      <c r="T335" s="22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22" t="s">
        <v>153</v>
      </c>
      <c r="AT335" s="222" t="s">
        <v>149</v>
      </c>
      <c r="AU335" s="222" t="s">
        <v>81</v>
      </c>
      <c r="AY335" s="18" t="s">
        <v>148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8" t="s">
        <v>81</v>
      </c>
      <c r="BK335" s="223">
        <f>ROUND(I335*H335,2)</f>
        <v>0</v>
      </c>
      <c r="BL335" s="18" t="s">
        <v>153</v>
      </c>
      <c r="BM335" s="222" t="s">
        <v>890</v>
      </c>
    </row>
    <row r="336" s="2" customFormat="1" ht="16.5" customHeight="1">
      <c r="A336" s="39"/>
      <c r="B336" s="40"/>
      <c r="C336" s="211" t="s">
        <v>493</v>
      </c>
      <c r="D336" s="211" t="s">
        <v>149</v>
      </c>
      <c r="E336" s="212" t="s">
        <v>891</v>
      </c>
      <c r="F336" s="213" t="s">
        <v>892</v>
      </c>
      <c r="G336" s="214" t="s">
        <v>159</v>
      </c>
      <c r="H336" s="215">
        <v>18</v>
      </c>
      <c r="I336" s="216"/>
      <c r="J336" s="217">
        <f>ROUND(I336*H336,2)</f>
        <v>0</v>
      </c>
      <c r="K336" s="213" t="s">
        <v>1</v>
      </c>
      <c r="L336" s="45"/>
      <c r="M336" s="218" t="s">
        <v>1</v>
      </c>
      <c r="N336" s="219" t="s">
        <v>38</v>
      </c>
      <c r="O336" s="92"/>
      <c r="P336" s="220">
        <f>O336*H336</f>
        <v>0</v>
      </c>
      <c r="Q336" s="220">
        <v>0</v>
      </c>
      <c r="R336" s="220">
        <f>Q336*H336</f>
        <v>0</v>
      </c>
      <c r="S336" s="220">
        <v>0</v>
      </c>
      <c r="T336" s="22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2" t="s">
        <v>153</v>
      </c>
      <c r="AT336" s="222" t="s">
        <v>149</v>
      </c>
      <c r="AU336" s="222" t="s">
        <v>81</v>
      </c>
      <c r="AY336" s="18" t="s">
        <v>148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8" t="s">
        <v>81</v>
      </c>
      <c r="BK336" s="223">
        <f>ROUND(I336*H336,2)</f>
        <v>0</v>
      </c>
      <c r="BL336" s="18" t="s">
        <v>153</v>
      </c>
      <c r="BM336" s="222" t="s">
        <v>893</v>
      </c>
    </row>
    <row r="337" s="2" customFormat="1" ht="16.5" customHeight="1">
      <c r="A337" s="39"/>
      <c r="B337" s="40"/>
      <c r="C337" s="211" t="s">
        <v>499</v>
      </c>
      <c r="D337" s="211" t="s">
        <v>149</v>
      </c>
      <c r="E337" s="212" t="s">
        <v>894</v>
      </c>
      <c r="F337" s="213" t="s">
        <v>895</v>
      </c>
      <c r="G337" s="214" t="s">
        <v>159</v>
      </c>
      <c r="H337" s="215">
        <v>18</v>
      </c>
      <c r="I337" s="216"/>
      <c r="J337" s="217">
        <f>ROUND(I337*H337,2)</f>
        <v>0</v>
      </c>
      <c r="K337" s="213" t="s">
        <v>1</v>
      </c>
      <c r="L337" s="45"/>
      <c r="M337" s="218" t="s">
        <v>1</v>
      </c>
      <c r="N337" s="219" t="s">
        <v>38</v>
      </c>
      <c r="O337" s="92"/>
      <c r="P337" s="220">
        <f>O337*H337</f>
        <v>0</v>
      </c>
      <c r="Q337" s="220">
        <v>0</v>
      </c>
      <c r="R337" s="220">
        <f>Q337*H337</f>
        <v>0</v>
      </c>
      <c r="S337" s="220">
        <v>0</v>
      </c>
      <c r="T337" s="22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2" t="s">
        <v>153</v>
      </c>
      <c r="AT337" s="222" t="s">
        <v>149</v>
      </c>
      <c r="AU337" s="222" t="s">
        <v>81</v>
      </c>
      <c r="AY337" s="18" t="s">
        <v>148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18" t="s">
        <v>81</v>
      </c>
      <c r="BK337" s="223">
        <f>ROUND(I337*H337,2)</f>
        <v>0</v>
      </c>
      <c r="BL337" s="18" t="s">
        <v>153</v>
      </c>
      <c r="BM337" s="222" t="s">
        <v>896</v>
      </c>
    </row>
    <row r="338" s="2" customFormat="1" ht="16.5" customHeight="1">
      <c r="A338" s="39"/>
      <c r="B338" s="40"/>
      <c r="C338" s="211" t="s">
        <v>505</v>
      </c>
      <c r="D338" s="211" t="s">
        <v>149</v>
      </c>
      <c r="E338" s="212" t="s">
        <v>897</v>
      </c>
      <c r="F338" s="213" t="s">
        <v>898</v>
      </c>
      <c r="G338" s="214" t="s">
        <v>159</v>
      </c>
      <c r="H338" s="215">
        <v>12</v>
      </c>
      <c r="I338" s="216"/>
      <c r="J338" s="217">
        <f>ROUND(I338*H338,2)</f>
        <v>0</v>
      </c>
      <c r="K338" s="213" t="s">
        <v>1</v>
      </c>
      <c r="L338" s="45"/>
      <c r="M338" s="218" t="s">
        <v>1</v>
      </c>
      <c r="N338" s="219" t="s">
        <v>38</v>
      </c>
      <c r="O338" s="92"/>
      <c r="P338" s="220">
        <f>O338*H338</f>
        <v>0</v>
      </c>
      <c r="Q338" s="220">
        <v>0</v>
      </c>
      <c r="R338" s="220">
        <f>Q338*H338</f>
        <v>0</v>
      </c>
      <c r="S338" s="220">
        <v>0</v>
      </c>
      <c r="T338" s="22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22" t="s">
        <v>153</v>
      </c>
      <c r="AT338" s="222" t="s">
        <v>149</v>
      </c>
      <c r="AU338" s="222" t="s">
        <v>81</v>
      </c>
      <c r="AY338" s="18" t="s">
        <v>148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8" t="s">
        <v>81</v>
      </c>
      <c r="BK338" s="223">
        <f>ROUND(I338*H338,2)</f>
        <v>0</v>
      </c>
      <c r="BL338" s="18" t="s">
        <v>153</v>
      </c>
      <c r="BM338" s="222" t="s">
        <v>899</v>
      </c>
    </row>
    <row r="339" s="2" customFormat="1" ht="16.5" customHeight="1">
      <c r="A339" s="39"/>
      <c r="B339" s="40"/>
      <c r="C339" s="211" t="s">
        <v>510</v>
      </c>
      <c r="D339" s="211" t="s">
        <v>149</v>
      </c>
      <c r="E339" s="212" t="s">
        <v>900</v>
      </c>
      <c r="F339" s="213" t="s">
        <v>901</v>
      </c>
      <c r="G339" s="214" t="s">
        <v>159</v>
      </c>
      <c r="H339" s="215">
        <v>9</v>
      </c>
      <c r="I339" s="216"/>
      <c r="J339" s="217">
        <f>ROUND(I339*H339,2)</f>
        <v>0</v>
      </c>
      <c r="K339" s="213" t="s">
        <v>1</v>
      </c>
      <c r="L339" s="45"/>
      <c r="M339" s="218" t="s">
        <v>1</v>
      </c>
      <c r="N339" s="219" t="s">
        <v>38</v>
      </c>
      <c r="O339" s="92"/>
      <c r="P339" s="220">
        <f>O339*H339</f>
        <v>0</v>
      </c>
      <c r="Q339" s="220">
        <v>0</v>
      </c>
      <c r="R339" s="220">
        <f>Q339*H339</f>
        <v>0</v>
      </c>
      <c r="S339" s="220">
        <v>0</v>
      </c>
      <c r="T339" s="22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2" t="s">
        <v>153</v>
      </c>
      <c r="AT339" s="222" t="s">
        <v>149</v>
      </c>
      <c r="AU339" s="222" t="s">
        <v>81</v>
      </c>
      <c r="AY339" s="18" t="s">
        <v>148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8" t="s">
        <v>81</v>
      </c>
      <c r="BK339" s="223">
        <f>ROUND(I339*H339,2)</f>
        <v>0</v>
      </c>
      <c r="BL339" s="18" t="s">
        <v>153</v>
      </c>
      <c r="BM339" s="222" t="s">
        <v>902</v>
      </c>
    </row>
    <row r="340" s="2" customFormat="1" ht="16.5" customHeight="1">
      <c r="A340" s="39"/>
      <c r="B340" s="40"/>
      <c r="C340" s="211" t="s">
        <v>514</v>
      </c>
      <c r="D340" s="211" t="s">
        <v>149</v>
      </c>
      <c r="E340" s="212" t="s">
        <v>903</v>
      </c>
      <c r="F340" s="213" t="s">
        <v>904</v>
      </c>
      <c r="G340" s="214" t="s">
        <v>406</v>
      </c>
      <c r="H340" s="215">
        <v>46.939999999999998</v>
      </c>
      <c r="I340" s="216"/>
      <c r="J340" s="217">
        <f>ROUND(I340*H340,2)</f>
        <v>0</v>
      </c>
      <c r="K340" s="213" t="s">
        <v>1</v>
      </c>
      <c r="L340" s="45"/>
      <c r="M340" s="218" t="s">
        <v>1</v>
      </c>
      <c r="N340" s="219" t="s">
        <v>38</v>
      </c>
      <c r="O340" s="92"/>
      <c r="P340" s="220">
        <f>O340*H340</f>
        <v>0</v>
      </c>
      <c r="Q340" s="220">
        <v>0</v>
      </c>
      <c r="R340" s="220">
        <f>Q340*H340</f>
        <v>0</v>
      </c>
      <c r="S340" s="220">
        <v>0</v>
      </c>
      <c r="T340" s="22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2" t="s">
        <v>153</v>
      </c>
      <c r="AT340" s="222" t="s">
        <v>149</v>
      </c>
      <c r="AU340" s="222" t="s">
        <v>81</v>
      </c>
      <c r="AY340" s="18" t="s">
        <v>148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8" t="s">
        <v>81</v>
      </c>
      <c r="BK340" s="223">
        <f>ROUND(I340*H340,2)</f>
        <v>0</v>
      </c>
      <c r="BL340" s="18" t="s">
        <v>153</v>
      </c>
      <c r="BM340" s="222" t="s">
        <v>905</v>
      </c>
    </row>
    <row r="341" s="15" customFormat="1">
      <c r="A341" s="15"/>
      <c r="B341" s="263"/>
      <c r="C341" s="264"/>
      <c r="D341" s="226" t="s">
        <v>168</v>
      </c>
      <c r="E341" s="265" t="s">
        <v>1</v>
      </c>
      <c r="F341" s="266" t="s">
        <v>906</v>
      </c>
      <c r="G341" s="264"/>
      <c r="H341" s="265" t="s">
        <v>1</v>
      </c>
      <c r="I341" s="267"/>
      <c r="J341" s="264"/>
      <c r="K341" s="264"/>
      <c r="L341" s="268"/>
      <c r="M341" s="269"/>
      <c r="N341" s="270"/>
      <c r="O341" s="270"/>
      <c r="P341" s="270"/>
      <c r="Q341" s="270"/>
      <c r="R341" s="270"/>
      <c r="S341" s="270"/>
      <c r="T341" s="271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2" t="s">
        <v>168</v>
      </c>
      <c r="AU341" s="272" t="s">
        <v>81</v>
      </c>
      <c r="AV341" s="15" t="s">
        <v>81</v>
      </c>
      <c r="AW341" s="15" t="s">
        <v>30</v>
      </c>
      <c r="AX341" s="15" t="s">
        <v>73</v>
      </c>
      <c r="AY341" s="272" t="s">
        <v>148</v>
      </c>
    </row>
    <row r="342" s="12" customFormat="1">
      <c r="A342" s="12"/>
      <c r="B342" s="224"/>
      <c r="C342" s="225"/>
      <c r="D342" s="226" t="s">
        <v>168</v>
      </c>
      <c r="E342" s="227" t="s">
        <v>1</v>
      </c>
      <c r="F342" s="228" t="s">
        <v>907</v>
      </c>
      <c r="G342" s="225"/>
      <c r="H342" s="229">
        <v>46.939999999999998</v>
      </c>
      <c r="I342" s="230"/>
      <c r="J342" s="225"/>
      <c r="K342" s="225"/>
      <c r="L342" s="231"/>
      <c r="M342" s="232"/>
      <c r="N342" s="233"/>
      <c r="O342" s="233"/>
      <c r="P342" s="233"/>
      <c r="Q342" s="233"/>
      <c r="R342" s="233"/>
      <c r="S342" s="233"/>
      <c r="T342" s="234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35" t="s">
        <v>168</v>
      </c>
      <c r="AU342" s="235" t="s">
        <v>81</v>
      </c>
      <c r="AV342" s="12" t="s">
        <v>83</v>
      </c>
      <c r="AW342" s="12" t="s">
        <v>30</v>
      </c>
      <c r="AX342" s="12" t="s">
        <v>73</v>
      </c>
      <c r="AY342" s="235" t="s">
        <v>148</v>
      </c>
    </row>
    <row r="343" s="13" customFormat="1">
      <c r="A343" s="13"/>
      <c r="B343" s="236"/>
      <c r="C343" s="237"/>
      <c r="D343" s="226" t="s">
        <v>168</v>
      </c>
      <c r="E343" s="238" t="s">
        <v>1</v>
      </c>
      <c r="F343" s="239" t="s">
        <v>170</v>
      </c>
      <c r="G343" s="237"/>
      <c r="H343" s="240">
        <v>46.939999999999998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168</v>
      </c>
      <c r="AU343" s="246" t="s">
        <v>81</v>
      </c>
      <c r="AV343" s="13" t="s">
        <v>153</v>
      </c>
      <c r="AW343" s="13" t="s">
        <v>30</v>
      </c>
      <c r="AX343" s="13" t="s">
        <v>81</v>
      </c>
      <c r="AY343" s="246" t="s">
        <v>148</v>
      </c>
    </row>
    <row r="344" s="2" customFormat="1" ht="16.5" customHeight="1">
      <c r="A344" s="39"/>
      <c r="B344" s="40"/>
      <c r="C344" s="211" t="s">
        <v>519</v>
      </c>
      <c r="D344" s="211" t="s">
        <v>149</v>
      </c>
      <c r="E344" s="212" t="s">
        <v>908</v>
      </c>
      <c r="F344" s="213" t="s">
        <v>909</v>
      </c>
      <c r="G344" s="214" t="s">
        <v>406</v>
      </c>
      <c r="H344" s="215">
        <v>46.939999999999998</v>
      </c>
      <c r="I344" s="216"/>
      <c r="J344" s="217">
        <f>ROUND(I344*H344,2)</f>
        <v>0</v>
      </c>
      <c r="K344" s="213" t="s">
        <v>1</v>
      </c>
      <c r="L344" s="45"/>
      <c r="M344" s="218" t="s">
        <v>1</v>
      </c>
      <c r="N344" s="219" t="s">
        <v>38</v>
      </c>
      <c r="O344" s="92"/>
      <c r="P344" s="220">
        <f>O344*H344</f>
        <v>0</v>
      </c>
      <c r="Q344" s="220">
        <v>0</v>
      </c>
      <c r="R344" s="220">
        <f>Q344*H344</f>
        <v>0</v>
      </c>
      <c r="S344" s="220">
        <v>0</v>
      </c>
      <c r="T344" s="22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2" t="s">
        <v>153</v>
      </c>
      <c r="AT344" s="222" t="s">
        <v>149</v>
      </c>
      <c r="AU344" s="222" t="s">
        <v>81</v>
      </c>
      <c r="AY344" s="18" t="s">
        <v>148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8" t="s">
        <v>81</v>
      </c>
      <c r="BK344" s="223">
        <f>ROUND(I344*H344,2)</f>
        <v>0</v>
      </c>
      <c r="BL344" s="18" t="s">
        <v>153</v>
      </c>
      <c r="BM344" s="222" t="s">
        <v>910</v>
      </c>
    </row>
    <row r="345" s="12" customFormat="1">
      <c r="A345" s="12"/>
      <c r="B345" s="224"/>
      <c r="C345" s="225"/>
      <c r="D345" s="226" t="s">
        <v>168</v>
      </c>
      <c r="E345" s="227" t="s">
        <v>1</v>
      </c>
      <c r="F345" s="228" t="s">
        <v>907</v>
      </c>
      <c r="G345" s="225"/>
      <c r="H345" s="229">
        <v>46.939999999999998</v>
      </c>
      <c r="I345" s="230"/>
      <c r="J345" s="225"/>
      <c r="K345" s="225"/>
      <c r="L345" s="231"/>
      <c r="M345" s="232"/>
      <c r="N345" s="233"/>
      <c r="O345" s="233"/>
      <c r="P345" s="233"/>
      <c r="Q345" s="233"/>
      <c r="R345" s="233"/>
      <c r="S345" s="233"/>
      <c r="T345" s="234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35" t="s">
        <v>168</v>
      </c>
      <c r="AU345" s="235" t="s">
        <v>81</v>
      </c>
      <c r="AV345" s="12" t="s">
        <v>83</v>
      </c>
      <c r="AW345" s="12" t="s">
        <v>30</v>
      </c>
      <c r="AX345" s="12" t="s">
        <v>73</v>
      </c>
      <c r="AY345" s="235" t="s">
        <v>148</v>
      </c>
    </row>
    <row r="346" s="13" customFormat="1">
      <c r="A346" s="13"/>
      <c r="B346" s="236"/>
      <c r="C346" s="237"/>
      <c r="D346" s="226" t="s">
        <v>168</v>
      </c>
      <c r="E346" s="238" t="s">
        <v>1</v>
      </c>
      <c r="F346" s="239" t="s">
        <v>170</v>
      </c>
      <c r="G346" s="237"/>
      <c r="H346" s="240">
        <v>46.939999999999998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6" t="s">
        <v>168</v>
      </c>
      <c r="AU346" s="246" t="s">
        <v>81</v>
      </c>
      <c r="AV346" s="13" t="s">
        <v>153</v>
      </c>
      <c r="AW346" s="13" t="s">
        <v>30</v>
      </c>
      <c r="AX346" s="13" t="s">
        <v>81</v>
      </c>
      <c r="AY346" s="246" t="s">
        <v>148</v>
      </c>
    </row>
    <row r="347" s="11" customFormat="1" ht="25.92" customHeight="1">
      <c r="A347" s="11"/>
      <c r="B347" s="197"/>
      <c r="C347" s="198"/>
      <c r="D347" s="199" t="s">
        <v>72</v>
      </c>
      <c r="E347" s="200" t="s">
        <v>911</v>
      </c>
      <c r="F347" s="200" t="s">
        <v>246</v>
      </c>
      <c r="G347" s="198"/>
      <c r="H347" s="198"/>
      <c r="I347" s="201"/>
      <c r="J347" s="202">
        <f>BK347</f>
        <v>0</v>
      </c>
      <c r="K347" s="198"/>
      <c r="L347" s="203"/>
      <c r="M347" s="204"/>
      <c r="N347" s="205"/>
      <c r="O347" s="205"/>
      <c r="P347" s="206">
        <f>SUM(P348:P349)</f>
        <v>0</v>
      </c>
      <c r="Q347" s="205"/>
      <c r="R347" s="206">
        <f>SUM(R348:R349)</f>
        <v>0</v>
      </c>
      <c r="S347" s="205"/>
      <c r="T347" s="207">
        <f>SUM(T348:T349)</f>
        <v>0</v>
      </c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R347" s="208" t="s">
        <v>81</v>
      </c>
      <c r="AT347" s="209" t="s">
        <v>72</v>
      </c>
      <c r="AU347" s="209" t="s">
        <v>73</v>
      </c>
      <c r="AY347" s="208" t="s">
        <v>148</v>
      </c>
      <c r="BK347" s="210">
        <f>SUM(BK348:BK349)</f>
        <v>0</v>
      </c>
    </row>
    <row r="348" s="2" customFormat="1" ht="16.5" customHeight="1">
      <c r="A348" s="39"/>
      <c r="B348" s="40"/>
      <c r="C348" s="211" t="s">
        <v>524</v>
      </c>
      <c r="D348" s="211" t="s">
        <v>149</v>
      </c>
      <c r="E348" s="212" t="s">
        <v>912</v>
      </c>
      <c r="F348" s="213" t="s">
        <v>913</v>
      </c>
      <c r="G348" s="214" t="s">
        <v>210</v>
      </c>
      <c r="H348" s="215">
        <v>305.70999999999998</v>
      </c>
      <c r="I348" s="216"/>
      <c r="J348" s="217">
        <f>ROUND(I348*H348,2)</f>
        <v>0</v>
      </c>
      <c r="K348" s="213" t="s">
        <v>1</v>
      </c>
      <c r="L348" s="45"/>
      <c r="M348" s="218" t="s">
        <v>1</v>
      </c>
      <c r="N348" s="219" t="s">
        <v>38</v>
      </c>
      <c r="O348" s="92"/>
      <c r="P348" s="220">
        <f>O348*H348</f>
        <v>0</v>
      </c>
      <c r="Q348" s="220">
        <v>0</v>
      </c>
      <c r="R348" s="220">
        <f>Q348*H348</f>
        <v>0</v>
      </c>
      <c r="S348" s="220">
        <v>0</v>
      </c>
      <c r="T348" s="22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22" t="s">
        <v>153</v>
      </c>
      <c r="AT348" s="222" t="s">
        <v>149</v>
      </c>
      <c r="AU348" s="222" t="s">
        <v>81</v>
      </c>
      <c r="AY348" s="18" t="s">
        <v>148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18" t="s">
        <v>81</v>
      </c>
      <c r="BK348" s="223">
        <f>ROUND(I348*H348,2)</f>
        <v>0</v>
      </c>
      <c r="BL348" s="18" t="s">
        <v>153</v>
      </c>
      <c r="BM348" s="222" t="s">
        <v>914</v>
      </c>
    </row>
    <row r="349" s="2" customFormat="1" ht="16.5" customHeight="1">
      <c r="A349" s="39"/>
      <c r="B349" s="40"/>
      <c r="C349" s="211" t="s">
        <v>529</v>
      </c>
      <c r="D349" s="211" t="s">
        <v>149</v>
      </c>
      <c r="E349" s="212" t="s">
        <v>915</v>
      </c>
      <c r="F349" s="213" t="s">
        <v>916</v>
      </c>
      <c r="G349" s="214" t="s">
        <v>210</v>
      </c>
      <c r="H349" s="215">
        <v>6137.1239999999998</v>
      </c>
      <c r="I349" s="216"/>
      <c r="J349" s="217">
        <f>ROUND(I349*H349,2)</f>
        <v>0</v>
      </c>
      <c r="K349" s="213" t="s">
        <v>1</v>
      </c>
      <c r="L349" s="45"/>
      <c r="M349" s="218" t="s">
        <v>1</v>
      </c>
      <c r="N349" s="219" t="s">
        <v>38</v>
      </c>
      <c r="O349" s="92"/>
      <c r="P349" s="220">
        <f>O349*H349</f>
        <v>0</v>
      </c>
      <c r="Q349" s="220">
        <v>0</v>
      </c>
      <c r="R349" s="220">
        <f>Q349*H349</f>
        <v>0</v>
      </c>
      <c r="S349" s="220">
        <v>0</v>
      </c>
      <c r="T349" s="22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2" t="s">
        <v>153</v>
      </c>
      <c r="AT349" s="222" t="s">
        <v>149</v>
      </c>
      <c r="AU349" s="222" t="s">
        <v>81</v>
      </c>
      <c r="AY349" s="18" t="s">
        <v>148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8" t="s">
        <v>81</v>
      </c>
      <c r="BK349" s="223">
        <f>ROUND(I349*H349,2)</f>
        <v>0</v>
      </c>
      <c r="BL349" s="18" t="s">
        <v>153</v>
      </c>
      <c r="BM349" s="222" t="s">
        <v>917</v>
      </c>
    </row>
    <row r="350" s="11" customFormat="1" ht="25.92" customHeight="1">
      <c r="A350" s="11"/>
      <c r="B350" s="197"/>
      <c r="C350" s="198"/>
      <c r="D350" s="199" t="s">
        <v>72</v>
      </c>
      <c r="E350" s="200" t="s">
        <v>918</v>
      </c>
      <c r="F350" s="200" t="s">
        <v>919</v>
      </c>
      <c r="G350" s="198"/>
      <c r="H350" s="198"/>
      <c r="I350" s="201"/>
      <c r="J350" s="202">
        <f>BK350</f>
        <v>0</v>
      </c>
      <c r="K350" s="198"/>
      <c r="L350" s="203"/>
      <c r="M350" s="204"/>
      <c r="N350" s="205"/>
      <c r="O350" s="205"/>
      <c r="P350" s="206">
        <f>SUM(P351:P359)</f>
        <v>0</v>
      </c>
      <c r="Q350" s="205"/>
      <c r="R350" s="206">
        <f>SUM(R351:R359)</f>
        <v>0</v>
      </c>
      <c r="S350" s="205"/>
      <c r="T350" s="207">
        <f>SUM(T351:T359)</f>
        <v>0</v>
      </c>
      <c r="U350" s="11"/>
      <c r="V350" s="11"/>
      <c r="W350" s="11"/>
      <c r="X350" s="11"/>
      <c r="Y350" s="11"/>
      <c r="Z350" s="11"/>
      <c r="AA350" s="11"/>
      <c r="AB350" s="11"/>
      <c r="AC350" s="11"/>
      <c r="AD350" s="11"/>
      <c r="AE350" s="11"/>
      <c r="AR350" s="208" t="s">
        <v>83</v>
      </c>
      <c r="AT350" s="209" t="s">
        <v>72</v>
      </c>
      <c r="AU350" s="209" t="s">
        <v>73</v>
      </c>
      <c r="AY350" s="208" t="s">
        <v>148</v>
      </c>
      <c r="BK350" s="210">
        <f>SUM(BK351:BK359)</f>
        <v>0</v>
      </c>
    </row>
    <row r="351" s="2" customFormat="1" ht="16.5" customHeight="1">
      <c r="A351" s="39"/>
      <c r="B351" s="40"/>
      <c r="C351" s="211" t="s">
        <v>533</v>
      </c>
      <c r="D351" s="211" t="s">
        <v>149</v>
      </c>
      <c r="E351" s="212" t="s">
        <v>920</v>
      </c>
      <c r="F351" s="213" t="s">
        <v>921</v>
      </c>
      <c r="G351" s="214" t="s">
        <v>152</v>
      </c>
      <c r="H351" s="215">
        <v>66.200000000000003</v>
      </c>
      <c r="I351" s="216"/>
      <c r="J351" s="217">
        <f>ROUND(I351*H351,2)</f>
        <v>0</v>
      </c>
      <c r="K351" s="213" t="s">
        <v>1</v>
      </c>
      <c r="L351" s="45"/>
      <c r="M351" s="218" t="s">
        <v>1</v>
      </c>
      <c r="N351" s="219" t="s">
        <v>38</v>
      </c>
      <c r="O351" s="92"/>
      <c r="P351" s="220">
        <f>O351*H351</f>
        <v>0</v>
      </c>
      <c r="Q351" s="220">
        <v>0</v>
      </c>
      <c r="R351" s="220">
        <f>Q351*H351</f>
        <v>0</v>
      </c>
      <c r="S351" s="220">
        <v>0</v>
      </c>
      <c r="T351" s="22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2" t="s">
        <v>182</v>
      </c>
      <c r="AT351" s="222" t="s">
        <v>149</v>
      </c>
      <c r="AU351" s="222" t="s">
        <v>81</v>
      </c>
      <c r="AY351" s="18" t="s">
        <v>148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8" t="s">
        <v>81</v>
      </c>
      <c r="BK351" s="223">
        <f>ROUND(I351*H351,2)</f>
        <v>0</v>
      </c>
      <c r="BL351" s="18" t="s">
        <v>182</v>
      </c>
      <c r="BM351" s="222" t="s">
        <v>922</v>
      </c>
    </row>
    <row r="352" s="15" customFormat="1">
      <c r="A352" s="15"/>
      <c r="B352" s="263"/>
      <c r="C352" s="264"/>
      <c r="D352" s="226" t="s">
        <v>168</v>
      </c>
      <c r="E352" s="265" t="s">
        <v>1</v>
      </c>
      <c r="F352" s="266" t="s">
        <v>923</v>
      </c>
      <c r="G352" s="264"/>
      <c r="H352" s="265" t="s">
        <v>1</v>
      </c>
      <c r="I352" s="267"/>
      <c r="J352" s="264"/>
      <c r="K352" s="264"/>
      <c r="L352" s="268"/>
      <c r="M352" s="269"/>
      <c r="N352" s="270"/>
      <c r="O352" s="270"/>
      <c r="P352" s="270"/>
      <c r="Q352" s="270"/>
      <c r="R352" s="270"/>
      <c r="S352" s="270"/>
      <c r="T352" s="27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72" t="s">
        <v>168</v>
      </c>
      <c r="AU352" s="272" t="s">
        <v>81</v>
      </c>
      <c r="AV352" s="15" t="s">
        <v>81</v>
      </c>
      <c r="AW352" s="15" t="s">
        <v>30</v>
      </c>
      <c r="AX352" s="15" t="s">
        <v>73</v>
      </c>
      <c r="AY352" s="272" t="s">
        <v>148</v>
      </c>
    </row>
    <row r="353" s="12" customFormat="1">
      <c r="A353" s="12"/>
      <c r="B353" s="224"/>
      <c r="C353" s="225"/>
      <c r="D353" s="226" t="s">
        <v>168</v>
      </c>
      <c r="E353" s="227" t="s">
        <v>1</v>
      </c>
      <c r="F353" s="228" t="s">
        <v>924</v>
      </c>
      <c r="G353" s="225"/>
      <c r="H353" s="229">
        <v>49.799999999999997</v>
      </c>
      <c r="I353" s="230"/>
      <c r="J353" s="225"/>
      <c r="K353" s="225"/>
      <c r="L353" s="231"/>
      <c r="M353" s="232"/>
      <c r="N353" s="233"/>
      <c r="O353" s="233"/>
      <c r="P353" s="233"/>
      <c r="Q353" s="233"/>
      <c r="R353" s="233"/>
      <c r="S353" s="233"/>
      <c r="T353" s="234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T353" s="235" t="s">
        <v>168</v>
      </c>
      <c r="AU353" s="235" t="s">
        <v>81</v>
      </c>
      <c r="AV353" s="12" t="s">
        <v>83</v>
      </c>
      <c r="AW353" s="12" t="s">
        <v>30</v>
      </c>
      <c r="AX353" s="12" t="s">
        <v>73</v>
      </c>
      <c r="AY353" s="235" t="s">
        <v>148</v>
      </c>
    </row>
    <row r="354" s="12" customFormat="1">
      <c r="A354" s="12"/>
      <c r="B354" s="224"/>
      <c r="C354" s="225"/>
      <c r="D354" s="226" t="s">
        <v>168</v>
      </c>
      <c r="E354" s="227" t="s">
        <v>1</v>
      </c>
      <c r="F354" s="228" t="s">
        <v>925</v>
      </c>
      <c r="G354" s="225"/>
      <c r="H354" s="229">
        <v>16.399999999999999</v>
      </c>
      <c r="I354" s="230"/>
      <c r="J354" s="225"/>
      <c r="K354" s="225"/>
      <c r="L354" s="231"/>
      <c r="M354" s="232"/>
      <c r="N354" s="233"/>
      <c r="O354" s="233"/>
      <c r="P354" s="233"/>
      <c r="Q354" s="233"/>
      <c r="R354" s="233"/>
      <c r="S354" s="233"/>
      <c r="T354" s="234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35" t="s">
        <v>168</v>
      </c>
      <c r="AU354" s="235" t="s">
        <v>81</v>
      </c>
      <c r="AV354" s="12" t="s">
        <v>83</v>
      </c>
      <c r="AW354" s="12" t="s">
        <v>30</v>
      </c>
      <c r="AX354" s="12" t="s">
        <v>73</v>
      </c>
      <c r="AY354" s="235" t="s">
        <v>148</v>
      </c>
    </row>
    <row r="355" s="13" customFormat="1">
      <c r="A355" s="13"/>
      <c r="B355" s="236"/>
      <c r="C355" s="237"/>
      <c r="D355" s="226" t="s">
        <v>168</v>
      </c>
      <c r="E355" s="238" t="s">
        <v>1</v>
      </c>
      <c r="F355" s="239" t="s">
        <v>170</v>
      </c>
      <c r="G355" s="237"/>
      <c r="H355" s="240">
        <v>66.200000000000003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168</v>
      </c>
      <c r="AU355" s="246" t="s">
        <v>81</v>
      </c>
      <c r="AV355" s="13" t="s">
        <v>153</v>
      </c>
      <c r="AW355" s="13" t="s">
        <v>30</v>
      </c>
      <c r="AX355" s="13" t="s">
        <v>81</v>
      </c>
      <c r="AY355" s="246" t="s">
        <v>148</v>
      </c>
    </row>
    <row r="356" s="2" customFormat="1" ht="16.5" customHeight="1">
      <c r="A356" s="39"/>
      <c r="B356" s="40"/>
      <c r="C356" s="211" t="s">
        <v>537</v>
      </c>
      <c r="D356" s="211" t="s">
        <v>149</v>
      </c>
      <c r="E356" s="212" t="s">
        <v>926</v>
      </c>
      <c r="F356" s="213" t="s">
        <v>927</v>
      </c>
      <c r="G356" s="214" t="s">
        <v>152</v>
      </c>
      <c r="H356" s="215">
        <v>76.792000000000002</v>
      </c>
      <c r="I356" s="216"/>
      <c r="J356" s="217">
        <f>ROUND(I356*H356,2)</f>
        <v>0</v>
      </c>
      <c r="K356" s="213" t="s">
        <v>1</v>
      </c>
      <c r="L356" s="45"/>
      <c r="M356" s="218" t="s">
        <v>1</v>
      </c>
      <c r="N356" s="219" t="s">
        <v>38</v>
      </c>
      <c r="O356" s="92"/>
      <c r="P356" s="220">
        <f>O356*H356</f>
        <v>0</v>
      </c>
      <c r="Q356" s="220">
        <v>0</v>
      </c>
      <c r="R356" s="220">
        <f>Q356*H356</f>
        <v>0</v>
      </c>
      <c r="S356" s="220">
        <v>0</v>
      </c>
      <c r="T356" s="22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2" t="s">
        <v>182</v>
      </c>
      <c r="AT356" s="222" t="s">
        <v>149</v>
      </c>
      <c r="AU356" s="222" t="s">
        <v>81</v>
      </c>
      <c r="AY356" s="18" t="s">
        <v>148</v>
      </c>
      <c r="BE356" s="223">
        <f>IF(N356="základní",J356,0)</f>
        <v>0</v>
      </c>
      <c r="BF356" s="223">
        <f>IF(N356="snížená",J356,0)</f>
        <v>0</v>
      </c>
      <c r="BG356" s="223">
        <f>IF(N356="zákl. přenesená",J356,0)</f>
        <v>0</v>
      </c>
      <c r="BH356" s="223">
        <f>IF(N356="sníž. přenesená",J356,0)</f>
        <v>0</v>
      </c>
      <c r="BI356" s="223">
        <f>IF(N356="nulová",J356,0)</f>
        <v>0</v>
      </c>
      <c r="BJ356" s="18" t="s">
        <v>81</v>
      </c>
      <c r="BK356" s="223">
        <f>ROUND(I356*H356,2)</f>
        <v>0</v>
      </c>
      <c r="BL356" s="18" t="s">
        <v>182</v>
      </c>
      <c r="BM356" s="222" t="s">
        <v>928</v>
      </c>
    </row>
    <row r="357" s="12" customFormat="1">
      <c r="A357" s="12"/>
      <c r="B357" s="224"/>
      <c r="C357" s="225"/>
      <c r="D357" s="226" t="s">
        <v>168</v>
      </c>
      <c r="E357" s="227" t="s">
        <v>1</v>
      </c>
      <c r="F357" s="228" t="s">
        <v>929</v>
      </c>
      <c r="G357" s="225"/>
      <c r="H357" s="229">
        <v>76.792000000000002</v>
      </c>
      <c r="I357" s="230"/>
      <c r="J357" s="225"/>
      <c r="K357" s="225"/>
      <c r="L357" s="231"/>
      <c r="M357" s="232"/>
      <c r="N357" s="233"/>
      <c r="O357" s="233"/>
      <c r="P357" s="233"/>
      <c r="Q357" s="233"/>
      <c r="R357" s="233"/>
      <c r="S357" s="233"/>
      <c r="T357" s="234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35" t="s">
        <v>168</v>
      </c>
      <c r="AU357" s="235" t="s">
        <v>81</v>
      </c>
      <c r="AV357" s="12" t="s">
        <v>83</v>
      </c>
      <c r="AW357" s="12" t="s">
        <v>30</v>
      </c>
      <c r="AX357" s="12" t="s">
        <v>73</v>
      </c>
      <c r="AY357" s="235" t="s">
        <v>148</v>
      </c>
    </row>
    <row r="358" s="13" customFormat="1">
      <c r="A358" s="13"/>
      <c r="B358" s="236"/>
      <c r="C358" s="237"/>
      <c r="D358" s="226" t="s">
        <v>168</v>
      </c>
      <c r="E358" s="238" t="s">
        <v>1</v>
      </c>
      <c r="F358" s="239" t="s">
        <v>170</v>
      </c>
      <c r="G358" s="237"/>
      <c r="H358" s="240">
        <v>76.792000000000002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6" t="s">
        <v>168</v>
      </c>
      <c r="AU358" s="246" t="s">
        <v>81</v>
      </c>
      <c r="AV358" s="13" t="s">
        <v>153</v>
      </c>
      <c r="AW358" s="13" t="s">
        <v>30</v>
      </c>
      <c r="AX358" s="13" t="s">
        <v>81</v>
      </c>
      <c r="AY358" s="246" t="s">
        <v>148</v>
      </c>
    </row>
    <row r="359" s="2" customFormat="1" ht="16.5" customHeight="1">
      <c r="A359" s="39"/>
      <c r="B359" s="40"/>
      <c r="C359" s="211" t="s">
        <v>541</v>
      </c>
      <c r="D359" s="211" t="s">
        <v>149</v>
      </c>
      <c r="E359" s="212" t="s">
        <v>930</v>
      </c>
      <c r="F359" s="213" t="s">
        <v>931</v>
      </c>
      <c r="G359" s="214" t="s">
        <v>210</v>
      </c>
      <c r="H359" s="215">
        <v>0.152</v>
      </c>
      <c r="I359" s="216"/>
      <c r="J359" s="217">
        <f>ROUND(I359*H359,2)</f>
        <v>0</v>
      </c>
      <c r="K359" s="213" t="s">
        <v>1</v>
      </c>
      <c r="L359" s="45"/>
      <c r="M359" s="247" t="s">
        <v>1</v>
      </c>
      <c r="N359" s="248" t="s">
        <v>38</v>
      </c>
      <c r="O359" s="249"/>
      <c r="P359" s="250">
        <f>O359*H359</f>
        <v>0</v>
      </c>
      <c r="Q359" s="250">
        <v>0</v>
      </c>
      <c r="R359" s="250">
        <f>Q359*H359</f>
        <v>0</v>
      </c>
      <c r="S359" s="250">
        <v>0</v>
      </c>
      <c r="T359" s="25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2" t="s">
        <v>182</v>
      </c>
      <c r="AT359" s="222" t="s">
        <v>149</v>
      </c>
      <c r="AU359" s="222" t="s">
        <v>81</v>
      </c>
      <c r="AY359" s="18" t="s">
        <v>148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8" t="s">
        <v>81</v>
      </c>
      <c r="BK359" s="223">
        <f>ROUND(I359*H359,2)</f>
        <v>0</v>
      </c>
      <c r="BL359" s="18" t="s">
        <v>182</v>
      </c>
      <c r="BM359" s="222" t="s">
        <v>932</v>
      </c>
    </row>
    <row r="360" s="2" customFormat="1" ht="6.96" customHeight="1">
      <c r="A360" s="39"/>
      <c r="B360" s="67"/>
      <c r="C360" s="68"/>
      <c r="D360" s="68"/>
      <c r="E360" s="68"/>
      <c r="F360" s="68"/>
      <c r="G360" s="68"/>
      <c r="H360" s="68"/>
      <c r="I360" s="68"/>
      <c r="J360" s="68"/>
      <c r="K360" s="68"/>
      <c r="L360" s="45"/>
      <c r="M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</row>
  </sheetData>
  <sheetProtection sheet="1" autoFilter="0" formatColumns="0" formatRows="0" objects="1" scenarios="1" spinCount="100000" saltValue="96hXyzE7AandeMQT90RUGz0sXEAnFHLaUzIssS6BFwwNzECotMCKrD+07PzglRejuBgXA5IOY73yvRlN1MkPqQ==" hashValue="ZhgEpQiwc625P8lzi6zQ8zz9j0/5h+cmrS4/q3YZ9ARYFuF2vNWn53FXPsoaXpbxqBazOSDZBCxoG9nUDFR1oA==" algorithmName="SHA-512" password="CC35"/>
  <autoFilter ref="C123:K35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933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ROUND((SUM(BE121:BE212)),  2)</f>
        <v>0</v>
      </c>
      <c r="G33" s="39"/>
      <c r="H33" s="39"/>
      <c r="I33" s="156">
        <v>0.20999999999999999</v>
      </c>
      <c r="J33" s="155">
        <f>ROUND(((SUM(BE121:BE212))*I33),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ROUND((SUM(BF121:BF212)),  2)</f>
        <v>0</v>
      </c>
      <c r="G34" s="39"/>
      <c r="H34" s="39"/>
      <c r="I34" s="156">
        <v>0.12</v>
      </c>
      <c r="J34" s="155">
        <f>ROUND(((SUM(BF121:BF212))*I34),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ROUND((SUM(BG121:BG212)),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ROUND((SUM(BH121:BH212)),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ROUND((SUM(BI121:BI212)),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101.2 - Stezka pro chodce a cyklisty kolem ZŠ - Stezka - neuznatelné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131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690</v>
      </c>
      <c r="E98" s="183"/>
      <c r="F98" s="183"/>
      <c r="G98" s="183"/>
      <c r="H98" s="183"/>
      <c r="I98" s="183"/>
      <c r="J98" s="184">
        <f>J135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691</v>
      </c>
      <c r="E99" s="183"/>
      <c r="F99" s="183"/>
      <c r="G99" s="183"/>
      <c r="H99" s="183"/>
      <c r="I99" s="183"/>
      <c r="J99" s="184">
        <f>J139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692</v>
      </c>
      <c r="E100" s="183"/>
      <c r="F100" s="183"/>
      <c r="G100" s="183"/>
      <c r="H100" s="183"/>
      <c r="I100" s="183"/>
      <c r="J100" s="184">
        <f>J206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693</v>
      </c>
      <c r="E101" s="183"/>
      <c r="F101" s="183"/>
      <c r="G101" s="183"/>
      <c r="H101" s="183"/>
      <c r="I101" s="183"/>
      <c r="J101" s="184">
        <f>J211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134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Stezky pro chodce a cyklisty v Jablunkově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101.2 - Stezka pro chodce a cyklisty kolem ZŠ - Stezka - neuznatelné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30. 4. 2025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0" customFormat="1" ht="29.28" customHeight="1">
      <c r="A120" s="186"/>
      <c r="B120" s="187"/>
      <c r="C120" s="188" t="s">
        <v>135</v>
      </c>
      <c r="D120" s="189" t="s">
        <v>58</v>
      </c>
      <c r="E120" s="189" t="s">
        <v>54</v>
      </c>
      <c r="F120" s="189" t="s">
        <v>55</v>
      </c>
      <c r="G120" s="189" t="s">
        <v>136</v>
      </c>
      <c r="H120" s="189" t="s">
        <v>137</v>
      </c>
      <c r="I120" s="189" t="s">
        <v>138</v>
      </c>
      <c r="J120" s="189" t="s">
        <v>128</v>
      </c>
      <c r="K120" s="190" t="s">
        <v>139</v>
      </c>
      <c r="L120" s="191"/>
      <c r="M120" s="101" t="s">
        <v>1</v>
      </c>
      <c r="N120" s="102" t="s">
        <v>37</v>
      </c>
      <c r="O120" s="102" t="s">
        <v>140</v>
      </c>
      <c r="P120" s="102" t="s">
        <v>141</v>
      </c>
      <c r="Q120" s="102" t="s">
        <v>142</v>
      </c>
      <c r="R120" s="102" t="s">
        <v>143</v>
      </c>
      <c r="S120" s="102" t="s">
        <v>144</v>
      </c>
      <c r="T120" s="103" t="s">
        <v>145</v>
      </c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9"/>
      <c r="B121" s="40"/>
      <c r="C121" s="108" t="s">
        <v>146</v>
      </c>
      <c r="D121" s="41"/>
      <c r="E121" s="41"/>
      <c r="F121" s="41"/>
      <c r="G121" s="41"/>
      <c r="H121" s="41"/>
      <c r="I121" s="41"/>
      <c r="J121" s="192">
        <f>BK121</f>
        <v>0</v>
      </c>
      <c r="K121" s="41"/>
      <c r="L121" s="45"/>
      <c r="M121" s="104"/>
      <c r="N121" s="193"/>
      <c r="O121" s="105"/>
      <c r="P121" s="194">
        <f>P122+P135+P139+P206+P211</f>
        <v>0</v>
      </c>
      <c r="Q121" s="105"/>
      <c r="R121" s="194">
        <f>R122+R135+R139+R206+R211</f>
        <v>0</v>
      </c>
      <c r="S121" s="105"/>
      <c r="T121" s="195">
        <f>T122+T135+T139+T206+T211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130</v>
      </c>
      <c r="BK121" s="196">
        <f>BK122+BK135+BK139+BK206+BK211</f>
        <v>0</v>
      </c>
    </row>
    <row r="122" s="11" customFormat="1" ht="25.92" customHeight="1">
      <c r="A122" s="11"/>
      <c r="B122" s="197"/>
      <c r="C122" s="198"/>
      <c r="D122" s="199" t="s">
        <v>72</v>
      </c>
      <c r="E122" s="200" t="s">
        <v>81</v>
      </c>
      <c r="F122" s="200" t="s">
        <v>147</v>
      </c>
      <c r="G122" s="198"/>
      <c r="H122" s="198"/>
      <c r="I122" s="201"/>
      <c r="J122" s="202">
        <f>BK122</f>
        <v>0</v>
      </c>
      <c r="K122" s="198"/>
      <c r="L122" s="203"/>
      <c r="M122" s="204"/>
      <c r="N122" s="205"/>
      <c r="O122" s="205"/>
      <c r="P122" s="206">
        <f>SUM(P123:P134)</f>
        <v>0</v>
      </c>
      <c r="Q122" s="205"/>
      <c r="R122" s="206">
        <f>SUM(R123:R134)</f>
        <v>0</v>
      </c>
      <c r="S122" s="205"/>
      <c r="T122" s="207">
        <f>SUM(T123:T134)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8" t="s">
        <v>81</v>
      </c>
      <c r="AT122" s="209" t="s">
        <v>72</v>
      </c>
      <c r="AU122" s="209" t="s">
        <v>73</v>
      </c>
      <c r="AY122" s="208" t="s">
        <v>148</v>
      </c>
      <c r="BK122" s="210">
        <f>SUM(BK123:BK134)</f>
        <v>0</v>
      </c>
    </row>
    <row r="123" s="2" customFormat="1" ht="16.5" customHeight="1">
      <c r="A123" s="39"/>
      <c r="B123" s="40"/>
      <c r="C123" s="211" t="s">
        <v>81</v>
      </c>
      <c r="D123" s="211" t="s">
        <v>149</v>
      </c>
      <c r="E123" s="212" t="s">
        <v>725</v>
      </c>
      <c r="F123" s="213" t="s">
        <v>726</v>
      </c>
      <c r="G123" s="214" t="s">
        <v>152</v>
      </c>
      <c r="H123" s="215">
        <v>245.17400000000001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38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153</v>
      </c>
      <c r="AT123" s="222" t="s">
        <v>149</v>
      </c>
      <c r="AU123" s="222" t="s">
        <v>81</v>
      </c>
      <c r="AY123" s="18" t="s">
        <v>148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81</v>
      </c>
      <c r="BK123" s="223">
        <f>ROUND(I123*H123,2)</f>
        <v>0</v>
      </c>
      <c r="BL123" s="18" t="s">
        <v>153</v>
      </c>
      <c r="BM123" s="222" t="s">
        <v>83</v>
      </c>
    </row>
    <row r="124" s="15" customFormat="1">
      <c r="A124" s="15"/>
      <c r="B124" s="263"/>
      <c r="C124" s="264"/>
      <c r="D124" s="226" t="s">
        <v>168</v>
      </c>
      <c r="E124" s="265" t="s">
        <v>1</v>
      </c>
      <c r="F124" s="266" t="s">
        <v>934</v>
      </c>
      <c r="G124" s="264"/>
      <c r="H124" s="265" t="s">
        <v>1</v>
      </c>
      <c r="I124" s="267"/>
      <c r="J124" s="264"/>
      <c r="K124" s="264"/>
      <c r="L124" s="268"/>
      <c r="M124" s="269"/>
      <c r="N124" s="270"/>
      <c r="O124" s="270"/>
      <c r="P124" s="270"/>
      <c r="Q124" s="270"/>
      <c r="R124" s="270"/>
      <c r="S124" s="270"/>
      <c r="T124" s="271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2" t="s">
        <v>168</v>
      </c>
      <c r="AU124" s="272" t="s">
        <v>81</v>
      </c>
      <c r="AV124" s="15" t="s">
        <v>81</v>
      </c>
      <c r="AW124" s="15" t="s">
        <v>30</v>
      </c>
      <c r="AX124" s="15" t="s">
        <v>73</v>
      </c>
      <c r="AY124" s="272" t="s">
        <v>148</v>
      </c>
    </row>
    <row r="125" s="12" customFormat="1">
      <c r="A125" s="12"/>
      <c r="B125" s="224"/>
      <c r="C125" s="225"/>
      <c r="D125" s="226" t="s">
        <v>168</v>
      </c>
      <c r="E125" s="227" t="s">
        <v>1</v>
      </c>
      <c r="F125" s="228" t="s">
        <v>935</v>
      </c>
      <c r="G125" s="225"/>
      <c r="H125" s="229">
        <v>336.47199999999998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5" t="s">
        <v>168</v>
      </c>
      <c r="AU125" s="235" t="s">
        <v>81</v>
      </c>
      <c r="AV125" s="12" t="s">
        <v>83</v>
      </c>
      <c r="AW125" s="12" t="s">
        <v>30</v>
      </c>
      <c r="AX125" s="12" t="s">
        <v>73</v>
      </c>
      <c r="AY125" s="235" t="s">
        <v>148</v>
      </c>
    </row>
    <row r="126" s="15" customFormat="1">
      <c r="A126" s="15"/>
      <c r="B126" s="263"/>
      <c r="C126" s="264"/>
      <c r="D126" s="226" t="s">
        <v>168</v>
      </c>
      <c r="E126" s="265" t="s">
        <v>1</v>
      </c>
      <c r="F126" s="266" t="s">
        <v>936</v>
      </c>
      <c r="G126" s="264"/>
      <c r="H126" s="265" t="s">
        <v>1</v>
      </c>
      <c r="I126" s="267"/>
      <c r="J126" s="264"/>
      <c r="K126" s="264"/>
      <c r="L126" s="268"/>
      <c r="M126" s="269"/>
      <c r="N126" s="270"/>
      <c r="O126" s="270"/>
      <c r="P126" s="270"/>
      <c r="Q126" s="270"/>
      <c r="R126" s="270"/>
      <c r="S126" s="270"/>
      <c r="T126" s="271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2" t="s">
        <v>168</v>
      </c>
      <c r="AU126" s="272" t="s">
        <v>81</v>
      </c>
      <c r="AV126" s="15" t="s">
        <v>81</v>
      </c>
      <c r="AW126" s="15" t="s">
        <v>30</v>
      </c>
      <c r="AX126" s="15" t="s">
        <v>73</v>
      </c>
      <c r="AY126" s="272" t="s">
        <v>148</v>
      </c>
    </row>
    <row r="127" s="12" customFormat="1">
      <c r="A127" s="12"/>
      <c r="B127" s="224"/>
      <c r="C127" s="225"/>
      <c r="D127" s="226" t="s">
        <v>168</v>
      </c>
      <c r="E127" s="227" t="s">
        <v>1</v>
      </c>
      <c r="F127" s="228" t="s">
        <v>937</v>
      </c>
      <c r="G127" s="225"/>
      <c r="H127" s="229">
        <v>37.302</v>
      </c>
      <c r="I127" s="230"/>
      <c r="J127" s="225"/>
      <c r="K127" s="225"/>
      <c r="L127" s="231"/>
      <c r="M127" s="232"/>
      <c r="N127" s="233"/>
      <c r="O127" s="233"/>
      <c r="P127" s="233"/>
      <c r="Q127" s="233"/>
      <c r="R127" s="233"/>
      <c r="S127" s="233"/>
      <c r="T127" s="23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5" t="s">
        <v>168</v>
      </c>
      <c r="AU127" s="235" t="s">
        <v>81</v>
      </c>
      <c r="AV127" s="12" t="s">
        <v>83</v>
      </c>
      <c r="AW127" s="12" t="s">
        <v>30</v>
      </c>
      <c r="AX127" s="12" t="s">
        <v>73</v>
      </c>
      <c r="AY127" s="235" t="s">
        <v>148</v>
      </c>
    </row>
    <row r="128" s="15" customFormat="1">
      <c r="A128" s="15"/>
      <c r="B128" s="263"/>
      <c r="C128" s="264"/>
      <c r="D128" s="226" t="s">
        <v>168</v>
      </c>
      <c r="E128" s="265" t="s">
        <v>1</v>
      </c>
      <c r="F128" s="266" t="s">
        <v>938</v>
      </c>
      <c r="G128" s="264"/>
      <c r="H128" s="265" t="s">
        <v>1</v>
      </c>
      <c r="I128" s="267"/>
      <c r="J128" s="264"/>
      <c r="K128" s="264"/>
      <c r="L128" s="268"/>
      <c r="M128" s="269"/>
      <c r="N128" s="270"/>
      <c r="O128" s="270"/>
      <c r="P128" s="270"/>
      <c r="Q128" s="270"/>
      <c r="R128" s="270"/>
      <c r="S128" s="270"/>
      <c r="T128" s="271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2" t="s">
        <v>168</v>
      </c>
      <c r="AU128" s="272" t="s">
        <v>81</v>
      </c>
      <c r="AV128" s="15" t="s">
        <v>81</v>
      </c>
      <c r="AW128" s="15" t="s">
        <v>30</v>
      </c>
      <c r="AX128" s="15" t="s">
        <v>73</v>
      </c>
      <c r="AY128" s="272" t="s">
        <v>148</v>
      </c>
    </row>
    <row r="129" s="12" customFormat="1">
      <c r="A129" s="12"/>
      <c r="B129" s="224"/>
      <c r="C129" s="225"/>
      <c r="D129" s="226" t="s">
        <v>168</v>
      </c>
      <c r="E129" s="227" t="s">
        <v>1</v>
      </c>
      <c r="F129" s="228" t="s">
        <v>939</v>
      </c>
      <c r="G129" s="225"/>
      <c r="H129" s="229">
        <v>153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5" t="s">
        <v>168</v>
      </c>
      <c r="AU129" s="235" t="s">
        <v>81</v>
      </c>
      <c r="AV129" s="12" t="s">
        <v>83</v>
      </c>
      <c r="AW129" s="12" t="s">
        <v>30</v>
      </c>
      <c r="AX129" s="12" t="s">
        <v>73</v>
      </c>
      <c r="AY129" s="235" t="s">
        <v>148</v>
      </c>
    </row>
    <row r="130" s="15" customFormat="1">
      <c r="A130" s="15"/>
      <c r="B130" s="263"/>
      <c r="C130" s="264"/>
      <c r="D130" s="226" t="s">
        <v>168</v>
      </c>
      <c r="E130" s="265" t="s">
        <v>1</v>
      </c>
      <c r="F130" s="266" t="s">
        <v>738</v>
      </c>
      <c r="G130" s="264"/>
      <c r="H130" s="265" t="s">
        <v>1</v>
      </c>
      <c r="I130" s="267"/>
      <c r="J130" s="264"/>
      <c r="K130" s="264"/>
      <c r="L130" s="268"/>
      <c r="M130" s="269"/>
      <c r="N130" s="270"/>
      <c r="O130" s="270"/>
      <c r="P130" s="270"/>
      <c r="Q130" s="270"/>
      <c r="R130" s="270"/>
      <c r="S130" s="270"/>
      <c r="T130" s="27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2" t="s">
        <v>168</v>
      </c>
      <c r="AU130" s="272" t="s">
        <v>81</v>
      </c>
      <c r="AV130" s="15" t="s">
        <v>81</v>
      </c>
      <c r="AW130" s="15" t="s">
        <v>30</v>
      </c>
      <c r="AX130" s="15" t="s">
        <v>73</v>
      </c>
      <c r="AY130" s="272" t="s">
        <v>148</v>
      </c>
    </row>
    <row r="131" s="12" customFormat="1">
      <c r="A131" s="12"/>
      <c r="B131" s="224"/>
      <c r="C131" s="225"/>
      <c r="D131" s="226" t="s">
        <v>168</v>
      </c>
      <c r="E131" s="227" t="s">
        <v>1</v>
      </c>
      <c r="F131" s="228" t="s">
        <v>940</v>
      </c>
      <c r="G131" s="225"/>
      <c r="H131" s="229">
        <v>-182.09999999999999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5" t="s">
        <v>168</v>
      </c>
      <c r="AU131" s="235" t="s">
        <v>81</v>
      </c>
      <c r="AV131" s="12" t="s">
        <v>83</v>
      </c>
      <c r="AW131" s="12" t="s">
        <v>30</v>
      </c>
      <c r="AX131" s="12" t="s">
        <v>73</v>
      </c>
      <c r="AY131" s="235" t="s">
        <v>148</v>
      </c>
    </row>
    <row r="132" s="15" customFormat="1">
      <c r="A132" s="15"/>
      <c r="B132" s="263"/>
      <c r="C132" s="264"/>
      <c r="D132" s="226" t="s">
        <v>168</v>
      </c>
      <c r="E132" s="265" t="s">
        <v>1</v>
      </c>
      <c r="F132" s="266" t="s">
        <v>941</v>
      </c>
      <c r="G132" s="264"/>
      <c r="H132" s="265" t="s">
        <v>1</v>
      </c>
      <c r="I132" s="267"/>
      <c r="J132" s="264"/>
      <c r="K132" s="264"/>
      <c r="L132" s="268"/>
      <c r="M132" s="269"/>
      <c r="N132" s="270"/>
      <c r="O132" s="270"/>
      <c r="P132" s="270"/>
      <c r="Q132" s="270"/>
      <c r="R132" s="270"/>
      <c r="S132" s="270"/>
      <c r="T132" s="27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2" t="s">
        <v>168</v>
      </c>
      <c r="AU132" s="272" t="s">
        <v>81</v>
      </c>
      <c r="AV132" s="15" t="s">
        <v>81</v>
      </c>
      <c r="AW132" s="15" t="s">
        <v>30</v>
      </c>
      <c r="AX132" s="15" t="s">
        <v>73</v>
      </c>
      <c r="AY132" s="272" t="s">
        <v>148</v>
      </c>
    </row>
    <row r="133" s="12" customFormat="1">
      <c r="A133" s="12"/>
      <c r="B133" s="224"/>
      <c r="C133" s="225"/>
      <c r="D133" s="226" t="s">
        <v>168</v>
      </c>
      <c r="E133" s="227" t="s">
        <v>1</v>
      </c>
      <c r="F133" s="228" t="s">
        <v>942</v>
      </c>
      <c r="G133" s="225"/>
      <c r="H133" s="229">
        <v>-99.5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5" t="s">
        <v>168</v>
      </c>
      <c r="AU133" s="235" t="s">
        <v>81</v>
      </c>
      <c r="AV133" s="12" t="s">
        <v>83</v>
      </c>
      <c r="AW133" s="12" t="s">
        <v>30</v>
      </c>
      <c r="AX133" s="12" t="s">
        <v>73</v>
      </c>
      <c r="AY133" s="235" t="s">
        <v>148</v>
      </c>
    </row>
    <row r="134" s="13" customFormat="1">
      <c r="A134" s="13"/>
      <c r="B134" s="236"/>
      <c r="C134" s="237"/>
      <c r="D134" s="226" t="s">
        <v>168</v>
      </c>
      <c r="E134" s="238" t="s">
        <v>1</v>
      </c>
      <c r="F134" s="239" t="s">
        <v>170</v>
      </c>
      <c r="G134" s="237"/>
      <c r="H134" s="240">
        <v>245.17400000000001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168</v>
      </c>
      <c r="AU134" s="246" t="s">
        <v>81</v>
      </c>
      <c r="AV134" s="13" t="s">
        <v>153</v>
      </c>
      <c r="AW134" s="13" t="s">
        <v>30</v>
      </c>
      <c r="AX134" s="13" t="s">
        <v>81</v>
      </c>
      <c r="AY134" s="246" t="s">
        <v>148</v>
      </c>
    </row>
    <row r="135" s="11" customFormat="1" ht="25.92" customHeight="1">
      <c r="A135" s="11"/>
      <c r="B135" s="197"/>
      <c r="C135" s="198"/>
      <c r="D135" s="199" t="s">
        <v>72</v>
      </c>
      <c r="E135" s="200" t="s">
        <v>156</v>
      </c>
      <c r="F135" s="200" t="s">
        <v>763</v>
      </c>
      <c r="G135" s="198"/>
      <c r="H135" s="198"/>
      <c r="I135" s="201"/>
      <c r="J135" s="202">
        <f>BK135</f>
        <v>0</v>
      </c>
      <c r="K135" s="198"/>
      <c r="L135" s="203"/>
      <c r="M135" s="204"/>
      <c r="N135" s="205"/>
      <c r="O135" s="205"/>
      <c r="P135" s="206">
        <f>SUM(P136:P138)</f>
        <v>0</v>
      </c>
      <c r="Q135" s="205"/>
      <c r="R135" s="206">
        <f>SUM(R136:R138)</f>
        <v>0</v>
      </c>
      <c r="S135" s="205"/>
      <c r="T135" s="207">
        <f>SUM(T136:T138)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8" t="s">
        <v>81</v>
      </c>
      <c r="AT135" s="209" t="s">
        <v>72</v>
      </c>
      <c r="AU135" s="209" t="s">
        <v>73</v>
      </c>
      <c r="AY135" s="208" t="s">
        <v>148</v>
      </c>
      <c r="BK135" s="210">
        <f>SUM(BK136:BK138)</f>
        <v>0</v>
      </c>
    </row>
    <row r="136" s="2" customFormat="1" ht="16.5" customHeight="1">
      <c r="A136" s="39"/>
      <c r="B136" s="40"/>
      <c r="C136" s="211" t="s">
        <v>83</v>
      </c>
      <c r="D136" s="211" t="s">
        <v>149</v>
      </c>
      <c r="E136" s="212" t="s">
        <v>943</v>
      </c>
      <c r="F136" s="213" t="s">
        <v>944</v>
      </c>
      <c r="G136" s="214" t="s">
        <v>603</v>
      </c>
      <c r="H136" s="215">
        <v>724.5</v>
      </c>
      <c r="I136" s="216"/>
      <c r="J136" s="217">
        <f>ROUND(I136*H136,2)</f>
        <v>0</v>
      </c>
      <c r="K136" s="213" t="s">
        <v>1</v>
      </c>
      <c r="L136" s="45"/>
      <c r="M136" s="218" t="s">
        <v>1</v>
      </c>
      <c r="N136" s="219" t="s">
        <v>38</v>
      </c>
      <c r="O136" s="92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2" t="s">
        <v>153</v>
      </c>
      <c r="AT136" s="222" t="s">
        <v>149</v>
      </c>
      <c r="AU136" s="222" t="s">
        <v>81</v>
      </c>
      <c r="AY136" s="18" t="s">
        <v>148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8" t="s">
        <v>81</v>
      </c>
      <c r="BK136" s="223">
        <f>ROUND(I136*H136,2)</f>
        <v>0</v>
      </c>
      <c r="BL136" s="18" t="s">
        <v>153</v>
      </c>
      <c r="BM136" s="222" t="s">
        <v>153</v>
      </c>
    </row>
    <row r="137" s="12" customFormat="1">
      <c r="A137" s="12"/>
      <c r="B137" s="224"/>
      <c r="C137" s="225"/>
      <c r="D137" s="226" t="s">
        <v>168</v>
      </c>
      <c r="E137" s="227" t="s">
        <v>1</v>
      </c>
      <c r="F137" s="228" t="s">
        <v>945</v>
      </c>
      <c r="G137" s="225"/>
      <c r="H137" s="229">
        <v>724.5</v>
      </c>
      <c r="I137" s="230"/>
      <c r="J137" s="225"/>
      <c r="K137" s="225"/>
      <c r="L137" s="231"/>
      <c r="M137" s="232"/>
      <c r="N137" s="233"/>
      <c r="O137" s="233"/>
      <c r="P137" s="233"/>
      <c r="Q137" s="233"/>
      <c r="R137" s="233"/>
      <c r="S137" s="233"/>
      <c r="T137" s="234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5" t="s">
        <v>168</v>
      </c>
      <c r="AU137" s="235" t="s">
        <v>81</v>
      </c>
      <c r="AV137" s="12" t="s">
        <v>83</v>
      </c>
      <c r="AW137" s="12" t="s">
        <v>30</v>
      </c>
      <c r="AX137" s="12" t="s">
        <v>73</v>
      </c>
      <c r="AY137" s="235" t="s">
        <v>148</v>
      </c>
    </row>
    <row r="138" s="13" customFormat="1">
      <c r="A138" s="13"/>
      <c r="B138" s="236"/>
      <c r="C138" s="237"/>
      <c r="D138" s="226" t="s">
        <v>168</v>
      </c>
      <c r="E138" s="238" t="s">
        <v>1</v>
      </c>
      <c r="F138" s="239" t="s">
        <v>170</v>
      </c>
      <c r="G138" s="237"/>
      <c r="H138" s="240">
        <v>724.5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168</v>
      </c>
      <c r="AU138" s="246" t="s">
        <v>81</v>
      </c>
      <c r="AV138" s="13" t="s">
        <v>153</v>
      </c>
      <c r="AW138" s="13" t="s">
        <v>30</v>
      </c>
      <c r="AX138" s="13" t="s">
        <v>81</v>
      </c>
      <c r="AY138" s="246" t="s">
        <v>148</v>
      </c>
    </row>
    <row r="139" s="11" customFormat="1" ht="25.92" customHeight="1">
      <c r="A139" s="11"/>
      <c r="B139" s="197"/>
      <c r="C139" s="198"/>
      <c r="D139" s="199" t="s">
        <v>72</v>
      </c>
      <c r="E139" s="200" t="s">
        <v>164</v>
      </c>
      <c r="F139" s="200" t="s">
        <v>342</v>
      </c>
      <c r="G139" s="198"/>
      <c r="H139" s="198"/>
      <c r="I139" s="201"/>
      <c r="J139" s="202">
        <f>BK139</f>
        <v>0</v>
      </c>
      <c r="K139" s="198"/>
      <c r="L139" s="203"/>
      <c r="M139" s="204"/>
      <c r="N139" s="205"/>
      <c r="O139" s="205"/>
      <c r="P139" s="206">
        <f>SUM(P140:P205)</f>
        <v>0</v>
      </c>
      <c r="Q139" s="205"/>
      <c r="R139" s="206">
        <f>SUM(R140:R205)</f>
        <v>0</v>
      </c>
      <c r="S139" s="205"/>
      <c r="T139" s="207">
        <f>SUM(T140:T205)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8" t="s">
        <v>81</v>
      </c>
      <c r="AT139" s="209" t="s">
        <v>72</v>
      </c>
      <c r="AU139" s="209" t="s">
        <v>73</v>
      </c>
      <c r="AY139" s="208" t="s">
        <v>148</v>
      </c>
      <c r="BK139" s="210">
        <f>SUM(BK140:BK205)</f>
        <v>0</v>
      </c>
    </row>
    <row r="140" s="2" customFormat="1" ht="16.5" customHeight="1">
      <c r="A140" s="39"/>
      <c r="B140" s="40"/>
      <c r="C140" s="211" t="s">
        <v>156</v>
      </c>
      <c r="D140" s="211" t="s">
        <v>149</v>
      </c>
      <c r="E140" s="212" t="s">
        <v>777</v>
      </c>
      <c r="F140" s="213" t="s">
        <v>778</v>
      </c>
      <c r="G140" s="214" t="s">
        <v>152</v>
      </c>
      <c r="H140" s="215">
        <v>129.477</v>
      </c>
      <c r="I140" s="216"/>
      <c r="J140" s="217">
        <f>ROUND(I140*H140,2)</f>
        <v>0</v>
      </c>
      <c r="K140" s="213" t="s">
        <v>1</v>
      </c>
      <c r="L140" s="45"/>
      <c r="M140" s="218" t="s">
        <v>1</v>
      </c>
      <c r="N140" s="219" t="s">
        <v>38</v>
      </c>
      <c r="O140" s="92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2" t="s">
        <v>153</v>
      </c>
      <c r="AT140" s="222" t="s">
        <v>149</v>
      </c>
      <c r="AU140" s="222" t="s">
        <v>81</v>
      </c>
      <c r="AY140" s="18" t="s">
        <v>148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8" t="s">
        <v>81</v>
      </c>
      <c r="BK140" s="223">
        <f>ROUND(I140*H140,2)</f>
        <v>0</v>
      </c>
      <c r="BL140" s="18" t="s">
        <v>153</v>
      </c>
      <c r="BM140" s="222" t="s">
        <v>160</v>
      </c>
    </row>
    <row r="141" s="15" customFormat="1">
      <c r="A141" s="15"/>
      <c r="B141" s="263"/>
      <c r="C141" s="264"/>
      <c r="D141" s="226" t="s">
        <v>168</v>
      </c>
      <c r="E141" s="265" t="s">
        <v>1</v>
      </c>
      <c r="F141" s="266" t="s">
        <v>946</v>
      </c>
      <c r="G141" s="264"/>
      <c r="H141" s="265" t="s">
        <v>1</v>
      </c>
      <c r="I141" s="267"/>
      <c r="J141" s="264"/>
      <c r="K141" s="264"/>
      <c r="L141" s="268"/>
      <c r="M141" s="269"/>
      <c r="N141" s="270"/>
      <c r="O141" s="270"/>
      <c r="P141" s="270"/>
      <c r="Q141" s="270"/>
      <c r="R141" s="270"/>
      <c r="S141" s="270"/>
      <c r="T141" s="27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2" t="s">
        <v>168</v>
      </c>
      <c r="AU141" s="272" t="s">
        <v>81</v>
      </c>
      <c r="AV141" s="15" t="s">
        <v>81</v>
      </c>
      <c r="AW141" s="15" t="s">
        <v>30</v>
      </c>
      <c r="AX141" s="15" t="s">
        <v>73</v>
      </c>
      <c r="AY141" s="272" t="s">
        <v>148</v>
      </c>
    </row>
    <row r="142" s="15" customFormat="1">
      <c r="A142" s="15"/>
      <c r="B142" s="263"/>
      <c r="C142" s="264"/>
      <c r="D142" s="226" t="s">
        <v>168</v>
      </c>
      <c r="E142" s="265" t="s">
        <v>1</v>
      </c>
      <c r="F142" s="266" t="s">
        <v>947</v>
      </c>
      <c r="G142" s="264"/>
      <c r="H142" s="265" t="s">
        <v>1</v>
      </c>
      <c r="I142" s="267"/>
      <c r="J142" s="264"/>
      <c r="K142" s="264"/>
      <c r="L142" s="268"/>
      <c r="M142" s="269"/>
      <c r="N142" s="270"/>
      <c r="O142" s="270"/>
      <c r="P142" s="270"/>
      <c r="Q142" s="270"/>
      <c r="R142" s="270"/>
      <c r="S142" s="270"/>
      <c r="T142" s="27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2" t="s">
        <v>168</v>
      </c>
      <c r="AU142" s="272" t="s">
        <v>81</v>
      </c>
      <c r="AV142" s="15" t="s">
        <v>81</v>
      </c>
      <c r="AW142" s="15" t="s">
        <v>30</v>
      </c>
      <c r="AX142" s="15" t="s">
        <v>73</v>
      </c>
      <c r="AY142" s="272" t="s">
        <v>148</v>
      </c>
    </row>
    <row r="143" s="12" customFormat="1">
      <c r="A143" s="12"/>
      <c r="B143" s="224"/>
      <c r="C143" s="225"/>
      <c r="D143" s="226" t="s">
        <v>168</v>
      </c>
      <c r="E143" s="227" t="s">
        <v>1</v>
      </c>
      <c r="F143" s="228" t="s">
        <v>935</v>
      </c>
      <c r="G143" s="225"/>
      <c r="H143" s="229">
        <v>336.47199999999998</v>
      </c>
      <c r="I143" s="230"/>
      <c r="J143" s="225"/>
      <c r="K143" s="225"/>
      <c r="L143" s="231"/>
      <c r="M143" s="232"/>
      <c r="N143" s="233"/>
      <c r="O143" s="233"/>
      <c r="P143" s="233"/>
      <c r="Q143" s="233"/>
      <c r="R143" s="233"/>
      <c r="S143" s="233"/>
      <c r="T143" s="234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5" t="s">
        <v>168</v>
      </c>
      <c r="AU143" s="235" t="s">
        <v>81</v>
      </c>
      <c r="AV143" s="12" t="s">
        <v>83</v>
      </c>
      <c r="AW143" s="12" t="s">
        <v>30</v>
      </c>
      <c r="AX143" s="12" t="s">
        <v>73</v>
      </c>
      <c r="AY143" s="235" t="s">
        <v>148</v>
      </c>
    </row>
    <row r="144" s="15" customFormat="1">
      <c r="A144" s="15"/>
      <c r="B144" s="263"/>
      <c r="C144" s="264"/>
      <c r="D144" s="226" t="s">
        <v>168</v>
      </c>
      <c r="E144" s="265" t="s">
        <v>1</v>
      </c>
      <c r="F144" s="266" t="s">
        <v>948</v>
      </c>
      <c r="G144" s="264"/>
      <c r="H144" s="265" t="s">
        <v>1</v>
      </c>
      <c r="I144" s="267"/>
      <c r="J144" s="264"/>
      <c r="K144" s="264"/>
      <c r="L144" s="268"/>
      <c r="M144" s="269"/>
      <c r="N144" s="270"/>
      <c r="O144" s="270"/>
      <c r="P144" s="270"/>
      <c r="Q144" s="270"/>
      <c r="R144" s="270"/>
      <c r="S144" s="270"/>
      <c r="T144" s="27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2" t="s">
        <v>168</v>
      </c>
      <c r="AU144" s="272" t="s">
        <v>81</v>
      </c>
      <c r="AV144" s="15" t="s">
        <v>81</v>
      </c>
      <c r="AW144" s="15" t="s">
        <v>30</v>
      </c>
      <c r="AX144" s="15" t="s">
        <v>73</v>
      </c>
      <c r="AY144" s="272" t="s">
        <v>148</v>
      </c>
    </row>
    <row r="145" s="15" customFormat="1">
      <c r="A145" s="15"/>
      <c r="B145" s="263"/>
      <c r="C145" s="264"/>
      <c r="D145" s="226" t="s">
        <v>168</v>
      </c>
      <c r="E145" s="265" t="s">
        <v>1</v>
      </c>
      <c r="F145" s="266" t="s">
        <v>783</v>
      </c>
      <c r="G145" s="264"/>
      <c r="H145" s="265" t="s">
        <v>1</v>
      </c>
      <c r="I145" s="267"/>
      <c r="J145" s="264"/>
      <c r="K145" s="264"/>
      <c r="L145" s="268"/>
      <c r="M145" s="269"/>
      <c r="N145" s="270"/>
      <c r="O145" s="270"/>
      <c r="P145" s="270"/>
      <c r="Q145" s="270"/>
      <c r="R145" s="270"/>
      <c r="S145" s="270"/>
      <c r="T145" s="27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2" t="s">
        <v>168</v>
      </c>
      <c r="AU145" s="272" t="s">
        <v>81</v>
      </c>
      <c r="AV145" s="15" t="s">
        <v>81</v>
      </c>
      <c r="AW145" s="15" t="s">
        <v>30</v>
      </c>
      <c r="AX145" s="15" t="s">
        <v>73</v>
      </c>
      <c r="AY145" s="272" t="s">
        <v>148</v>
      </c>
    </row>
    <row r="146" s="12" customFormat="1">
      <c r="A146" s="12"/>
      <c r="B146" s="224"/>
      <c r="C146" s="225"/>
      <c r="D146" s="226" t="s">
        <v>168</v>
      </c>
      <c r="E146" s="227" t="s">
        <v>1</v>
      </c>
      <c r="F146" s="228" t="s">
        <v>949</v>
      </c>
      <c r="G146" s="225"/>
      <c r="H146" s="229">
        <v>74.605000000000004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5" t="s">
        <v>168</v>
      </c>
      <c r="AU146" s="235" t="s">
        <v>81</v>
      </c>
      <c r="AV146" s="12" t="s">
        <v>83</v>
      </c>
      <c r="AW146" s="12" t="s">
        <v>30</v>
      </c>
      <c r="AX146" s="12" t="s">
        <v>73</v>
      </c>
      <c r="AY146" s="235" t="s">
        <v>148</v>
      </c>
    </row>
    <row r="147" s="15" customFormat="1">
      <c r="A147" s="15"/>
      <c r="B147" s="263"/>
      <c r="C147" s="264"/>
      <c r="D147" s="226" t="s">
        <v>168</v>
      </c>
      <c r="E147" s="265" t="s">
        <v>1</v>
      </c>
      <c r="F147" s="266" t="s">
        <v>738</v>
      </c>
      <c r="G147" s="264"/>
      <c r="H147" s="265" t="s">
        <v>1</v>
      </c>
      <c r="I147" s="267"/>
      <c r="J147" s="264"/>
      <c r="K147" s="264"/>
      <c r="L147" s="268"/>
      <c r="M147" s="269"/>
      <c r="N147" s="270"/>
      <c r="O147" s="270"/>
      <c r="P147" s="270"/>
      <c r="Q147" s="270"/>
      <c r="R147" s="270"/>
      <c r="S147" s="270"/>
      <c r="T147" s="27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2" t="s">
        <v>168</v>
      </c>
      <c r="AU147" s="272" t="s">
        <v>81</v>
      </c>
      <c r="AV147" s="15" t="s">
        <v>81</v>
      </c>
      <c r="AW147" s="15" t="s">
        <v>30</v>
      </c>
      <c r="AX147" s="15" t="s">
        <v>73</v>
      </c>
      <c r="AY147" s="272" t="s">
        <v>148</v>
      </c>
    </row>
    <row r="148" s="12" customFormat="1">
      <c r="A148" s="12"/>
      <c r="B148" s="224"/>
      <c r="C148" s="225"/>
      <c r="D148" s="226" t="s">
        <v>168</v>
      </c>
      <c r="E148" s="227" t="s">
        <v>1</v>
      </c>
      <c r="F148" s="228" t="s">
        <v>940</v>
      </c>
      <c r="G148" s="225"/>
      <c r="H148" s="229">
        <v>-182.09999999999999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5" t="s">
        <v>168</v>
      </c>
      <c r="AU148" s="235" t="s">
        <v>81</v>
      </c>
      <c r="AV148" s="12" t="s">
        <v>83</v>
      </c>
      <c r="AW148" s="12" t="s">
        <v>30</v>
      </c>
      <c r="AX148" s="12" t="s">
        <v>73</v>
      </c>
      <c r="AY148" s="235" t="s">
        <v>148</v>
      </c>
    </row>
    <row r="149" s="15" customFormat="1">
      <c r="A149" s="15"/>
      <c r="B149" s="263"/>
      <c r="C149" s="264"/>
      <c r="D149" s="226" t="s">
        <v>168</v>
      </c>
      <c r="E149" s="265" t="s">
        <v>1</v>
      </c>
      <c r="F149" s="266" t="s">
        <v>941</v>
      </c>
      <c r="G149" s="264"/>
      <c r="H149" s="265" t="s">
        <v>1</v>
      </c>
      <c r="I149" s="267"/>
      <c r="J149" s="264"/>
      <c r="K149" s="264"/>
      <c r="L149" s="268"/>
      <c r="M149" s="269"/>
      <c r="N149" s="270"/>
      <c r="O149" s="270"/>
      <c r="P149" s="270"/>
      <c r="Q149" s="270"/>
      <c r="R149" s="270"/>
      <c r="S149" s="270"/>
      <c r="T149" s="27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2" t="s">
        <v>168</v>
      </c>
      <c r="AU149" s="272" t="s">
        <v>81</v>
      </c>
      <c r="AV149" s="15" t="s">
        <v>81</v>
      </c>
      <c r="AW149" s="15" t="s">
        <v>30</v>
      </c>
      <c r="AX149" s="15" t="s">
        <v>73</v>
      </c>
      <c r="AY149" s="272" t="s">
        <v>148</v>
      </c>
    </row>
    <row r="150" s="12" customFormat="1">
      <c r="A150" s="12"/>
      <c r="B150" s="224"/>
      <c r="C150" s="225"/>
      <c r="D150" s="226" t="s">
        <v>168</v>
      </c>
      <c r="E150" s="227" t="s">
        <v>1</v>
      </c>
      <c r="F150" s="228" t="s">
        <v>942</v>
      </c>
      <c r="G150" s="225"/>
      <c r="H150" s="229">
        <v>-99.5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5" t="s">
        <v>168</v>
      </c>
      <c r="AU150" s="235" t="s">
        <v>81</v>
      </c>
      <c r="AV150" s="12" t="s">
        <v>83</v>
      </c>
      <c r="AW150" s="12" t="s">
        <v>30</v>
      </c>
      <c r="AX150" s="12" t="s">
        <v>73</v>
      </c>
      <c r="AY150" s="235" t="s">
        <v>148</v>
      </c>
    </row>
    <row r="151" s="13" customFormat="1">
      <c r="A151" s="13"/>
      <c r="B151" s="236"/>
      <c r="C151" s="237"/>
      <c r="D151" s="226" t="s">
        <v>168</v>
      </c>
      <c r="E151" s="238" t="s">
        <v>1</v>
      </c>
      <c r="F151" s="239" t="s">
        <v>170</v>
      </c>
      <c r="G151" s="237"/>
      <c r="H151" s="240">
        <v>129.477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168</v>
      </c>
      <c r="AU151" s="246" t="s">
        <v>81</v>
      </c>
      <c r="AV151" s="13" t="s">
        <v>153</v>
      </c>
      <c r="AW151" s="13" t="s">
        <v>30</v>
      </c>
      <c r="AX151" s="13" t="s">
        <v>81</v>
      </c>
      <c r="AY151" s="246" t="s">
        <v>148</v>
      </c>
    </row>
    <row r="152" s="2" customFormat="1" ht="16.5" customHeight="1">
      <c r="A152" s="39"/>
      <c r="B152" s="40"/>
      <c r="C152" s="211" t="s">
        <v>153</v>
      </c>
      <c r="D152" s="211" t="s">
        <v>149</v>
      </c>
      <c r="E152" s="212" t="s">
        <v>787</v>
      </c>
      <c r="F152" s="213" t="s">
        <v>788</v>
      </c>
      <c r="G152" s="214" t="s">
        <v>152</v>
      </c>
      <c r="H152" s="215">
        <v>153</v>
      </c>
      <c r="I152" s="216"/>
      <c r="J152" s="217">
        <f>ROUND(I152*H152,2)</f>
        <v>0</v>
      </c>
      <c r="K152" s="213" t="s">
        <v>1</v>
      </c>
      <c r="L152" s="45"/>
      <c r="M152" s="218" t="s">
        <v>1</v>
      </c>
      <c r="N152" s="219" t="s">
        <v>38</v>
      </c>
      <c r="O152" s="9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2" t="s">
        <v>153</v>
      </c>
      <c r="AT152" s="222" t="s">
        <v>149</v>
      </c>
      <c r="AU152" s="222" t="s">
        <v>81</v>
      </c>
      <c r="AY152" s="18" t="s">
        <v>148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81</v>
      </c>
      <c r="BK152" s="223">
        <f>ROUND(I152*H152,2)</f>
        <v>0</v>
      </c>
      <c r="BL152" s="18" t="s">
        <v>153</v>
      </c>
      <c r="BM152" s="222" t="s">
        <v>163</v>
      </c>
    </row>
    <row r="153" s="15" customFormat="1">
      <c r="A153" s="15"/>
      <c r="B153" s="263"/>
      <c r="C153" s="264"/>
      <c r="D153" s="226" t="s">
        <v>168</v>
      </c>
      <c r="E153" s="265" t="s">
        <v>1</v>
      </c>
      <c r="F153" s="266" t="s">
        <v>938</v>
      </c>
      <c r="G153" s="264"/>
      <c r="H153" s="265" t="s">
        <v>1</v>
      </c>
      <c r="I153" s="267"/>
      <c r="J153" s="264"/>
      <c r="K153" s="264"/>
      <c r="L153" s="268"/>
      <c r="M153" s="269"/>
      <c r="N153" s="270"/>
      <c r="O153" s="270"/>
      <c r="P153" s="270"/>
      <c r="Q153" s="270"/>
      <c r="R153" s="270"/>
      <c r="S153" s="270"/>
      <c r="T153" s="27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2" t="s">
        <v>168</v>
      </c>
      <c r="AU153" s="272" t="s">
        <v>81</v>
      </c>
      <c r="AV153" s="15" t="s">
        <v>81</v>
      </c>
      <c r="AW153" s="15" t="s">
        <v>30</v>
      </c>
      <c r="AX153" s="15" t="s">
        <v>73</v>
      </c>
      <c r="AY153" s="272" t="s">
        <v>148</v>
      </c>
    </row>
    <row r="154" s="12" customFormat="1">
      <c r="A154" s="12"/>
      <c r="B154" s="224"/>
      <c r="C154" s="225"/>
      <c r="D154" s="226" t="s">
        <v>168</v>
      </c>
      <c r="E154" s="227" t="s">
        <v>1</v>
      </c>
      <c r="F154" s="228" t="s">
        <v>939</v>
      </c>
      <c r="G154" s="225"/>
      <c r="H154" s="229">
        <v>153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5" t="s">
        <v>168</v>
      </c>
      <c r="AU154" s="235" t="s">
        <v>81</v>
      </c>
      <c r="AV154" s="12" t="s">
        <v>83</v>
      </c>
      <c r="AW154" s="12" t="s">
        <v>30</v>
      </c>
      <c r="AX154" s="12" t="s">
        <v>73</v>
      </c>
      <c r="AY154" s="235" t="s">
        <v>148</v>
      </c>
    </row>
    <row r="155" s="13" customFormat="1">
      <c r="A155" s="13"/>
      <c r="B155" s="236"/>
      <c r="C155" s="237"/>
      <c r="D155" s="226" t="s">
        <v>168</v>
      </c>
      <c r="E155" s="238" t="s">
        <v>1</v>
      </c>
      <c r="F155" s="239" t="s">
        <v>170</v>
      </c>
      <c r="G155" s="237"/>
      <c r="H155" s="240">
        <v>153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168</v>
      </c>
      <c r="AU155" s="246" t="s">
        <v>81</v>
      </c>
      <c r="AV155" s="13" t="s">
        <v>153</v>
      </c>
      <c r="AW155" s="13" t="s">
        <v>30</v>
      </c>
      <c r="AX155" s="13" t="s">
        <v>81</v>
      </c>
      <c r="AY155" s="246" t="s">
        <v>148</v>
      </c>
    </row>
    <row r="156" s="2" customFormat="1" ht="16.5" customHeight="1">
      <c r="A156" s="39"/>
      <c r="B156" s="40"/>
      <c r="C156" s="211" t="s">
        <v>164</v>
      </c>
      <c r="D156" s="211" t="s">
        <v>149</v>
      </c>
      <c r="E156" s="212" t="s">
        <v>794</v>
      </c>
      <c r="F156" s="213" t="s">
        <v>795</v>
      </c>
      <c r="G156" s="214" t="s">
        <v>152</v>
      </c>
      <c r="H156" s="215">
        <v>37.302</v>
      </c>
      <c r="I156" s="216"/>
      <c r="J156" s="217">
        <f>ROUND(I156*H156,2)</f>
        <v>0</v>
      </c>
      <c r="K156" s="213" t="s">
        <v>1</v>
      </c>
      <c r="L156" s="45"/>
      <c r="M156" s="218" t="s">
        <v>1</v>
      </c>
      <c r="N156" s="219" t="s">
        <v>38</v>
      </c>
      <c r="O156" s="9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2" t="s">
        <v>153</v>
      </c>
      <c r="AT156" s="222" t="s">
        <v>149</v>
      </c>
      <c r="AU156" s="222" t="s">
        <v>81</v>
      </c>
      <c r="AY156" s="18" t="s">
        <v>148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81</v>
      </c>
      <c r="BK156" s="223">
        <f>ROUND(I156*H156,2)</f>
        <v>0</v>
      </c>
      <c r="BL156" s="18" t="s">
        <v>153</v>
      </c>
      <c r="BM156" s="222" t="s">
        <v>167</v>
      </c>
    </row>
    <row r="157" s="15" customFormat="1">
      <c r="A157" s="15"/>
      <c r="B157" s="263"/>
      <c r="C157" s="264"/>
      <c r="D157" s="226" t="s">
        <v>168</v>
      </c>
      <c r="E157" s="265" t="s">
        <v>1</v>
      </c>
      <c r="F157" s="266" t="s">
        <v>948</v>
      </c>
      <c r="G157" s="264"/>
      <c r="H157" s="265" t="s">
        <v>1</v>
      </c>
      <c r="I157" s="267"/>
      <c r="J157" s="264"/>
      <c r="K157" s="264"/>
      <c r="L157" s="268"/>
      <c r="M157" s="269"/>
      <c r="N157" s="270"/>
      <c r="O157" s="270"/>
      <c r="P157" s="270"/>
      <c r="Q157" s="270"/>
      <c r="R157" s="270"/>
      <c r="S157" s="270"/>
      <c r="T157" s="27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2" t="s">
        <v>168</v>
      </c>
      <c r="AU157" s="272" t="s">
        <v>81</v>
      </c>
      <c r="AV157" s="15" t="s">
        <v>81</v>
      </c>
      <c r="AW157" s="15" t="s">
        <v>30</v>
      </c>
      <c r="AX157" s="15" t="s">
        <v>73</v>
      </c>
      <c r="AY157" s="272" t="s">
        <v>148</v>
      </c>
    </row>
    <row r="158" s="15" customFormat="1">
      <c r="A158" s="15"/>
      <c r="B158" s="263"/>
      <c r="C158" s="264"/>
      <c r="D158" s="226" t="s">
        <v>168</v>
      </c>
      <c r="E158" s="265" t="s">
        <v>1</v>
      </c>
      <c r="F158" s="266" t="s">
        <v>783</v>
      </c>
      <c r="G158" s="264"/>
      <c r="H158" s="265" t="s">
        <v>1</v>
      </c>
      <c r="I158" s="267"/>
      <c r="J158" s="264"/>
      <c r="K158" s="264"/>
      <c r="L158" s="268"/>
      <c r="M158" s="269"/>
      <c r="N158" s="270"/>
      <c r="O158" s="270"/>
      <c r="P158" s="270"/>
      <c r="Q158" s="270"/>
      <c r="R158" s="270"/>
      <c r="S158" s="270"/>
      <c r="T158" s="27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2" t="s">
        <v>168</v>
      </c>
      <c r="AU158" s="272" t="s">
        <v>81</v>
      </c>
      <c r="AV158" s="15" t="s">
        <v>81</v>
      </c>
      <c r="AW158" s="15" t="s">
        <v>30</v>
      </c>
      <c r="AX158" s="15" t="s">
        <v>73</v>
      </c>
      <c r="AY158" s="272" t="s">
        <v>148</v>
      </c>
    </row>
    <row r="159" s="12" customFormat="1">
      <c r="A159" s="12"/>
      <c r="B159" s="224"/>
      <c r="C159" s="225"/>
      <c r="D159" s="226" t="s">
        <v>168</v>
      </c>
      <c r="E159" s="227" t="s">
        <v>1</v>
      </c>
      <c r="F159" s="228" t="s">
        <v>937</v>
      </c>
      <c r="G159" s="225"/>
      <c r="H159" s="229">
        <v>37.302</v>
      </c>
      <c r="I159" s="230"/>
      <c r="J159" s="225"/>
      <c r="K159" s="225"/>
      <c r="L159" s="231"/>
      <c r="M159" s="232"/>
      <c r="N159" s="233"/>
      <c r="O159" s="233"/>
      <c r="P159" s="233"/>
      <c r="Q159" s="233"/>
      <c r="R159" s="233"/>
      <c r="S159" s="233"/>
      <c r="T159" s="234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5" t="s">
        <v>168</v>
      </c>
      <c r="AU159" s="235" t="s">
        <v>81</v>
      </c>
      <c r="AV159" s="12" t="s">
        <v>83</v>
      </c>
      <c r="AW159" s="12" t="s">
        <v>30</v>
      </c>
      <c r="AX159" s="12" t="s">
        <v>73</v>
      </c>
      <c r="AY159" s="235" t="s">
        <v>148</v>
      </c>
    </row>
    <row r="160" s="13" customFormat="1">
      <c r="A160" s="13"/>
      <c r="B160" s="236"/>
      <c r="C160" s="237"/>
      <c r="D160" s="226" t="s">
        <v>168</v>
      </c>
      <c r="E160" s="238" t="s">
        <v>1</v>
      </c>
      <c r="F160" s="239" t="s">
        <v>170</v>
      </c>
      <c r="G160" s="237"/>
      <c r="H160" s="240">
        <v>37.302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168</v>
      </c>
      <c r="AU160" s="246" t="s">
        <v>81</v>
      </c>
      <c r="AV160" s="13" t="s">
        <v>153</v>
      </c>
      <c r="AW160" s="13" t="s">
        <v>30</v>
      </c>
      <c r="AX160" s="13" t="s">
        <v>81</v>
      </c>
      <c r="AY160" s="246" t="s">
        <v>148</v>
      </c>
    </row>
    <row r="161" s="2" customFormat="1" ht="16.5" customHeight="1">
      <c r="A161" s="39"/>
      <c r="B161" s="40"/>
      <c r="C161" s="211" t="s">
        <v>160</v>
      </c>
      <c r="D161" s="211" t="s">
        <v>149</v>
      </c>
      <c r="E161" s="212" t="s">
        <v>798</v>
      </c>
      <c r="F161" s="213" t="s">
        <v>799</v>
      </c>
      <c r="G161" s="214" t="s">
        <v>152</v>
      </c>
      <c r="H161" s="215">
        <v>37.302</v>
      </c>
      <c r="I161" s="216"/>
      <c r="J161" s="217">
        <f>ROUND(I161*H161,2)</f>
        <v>0</v>
      </c>
      <c r="K161" s="213" t="s">
        <v>1</v>
      </c>
      <c r="L161" s="45"/>
      <c r="M161" s="218" t="s">
        <v>1</v>
      </c>
      <c r="N161" s="219" t="s">
        <v>38</v>
      </c>
      <c r="O161" s="9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2" t="s">
        <v>153</v>
      </c>
      <c r="AT161" s="222" t="s">
        <v>149</v>
      </c>
      <c r="AU161" s="222" t="s">
        <v>81</v>
      </c>
      <c r="AY161" s="18" t="s">
        <v>148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8" t="s">
        <v>81</v>
      </c>
      <c r="BK161" s="223">
        <f>ROUND(I161*H161,2)</f>
        <v>0</v>
      </c>
      <c r="BL161" s="18" t="s">
        <v>153</v>
      </c>
      <c r="BM161" s="222" t="s">
        <v>8</v>
      </c>
    </row>
    <row r="162" s="15" customFormat="1">
      <c r="A162" s="15"/>
      <c r="B162" s="263"/>
      <c r="C162" s="264"/>
      <c r="D162" s="226" t="s">
        <v>168</v>
      </c>
      <c r="E162" s="265" t="s">
        <v>1</v>
      </c>
      <c r="F162" s="266" t="s">
        <v>948</v>
      </c>
      <c r="G162" s="264"/>
      <c r="H162" s="265" t="s">
        <v>1</v>
      </c>
      <c r="I162" s="267"/>
      <c r="J162" s="264"/>
      <c r="K162" s="264"/>
      <c r="L162" s="268"/>
      <c r="M162" s="269"/>
      <c r="N162" s="270"/>
      <c r="O162" s="270"/>
      <c r="P162" s="270"/>
      <c r="Q162" s="270"/>
      <c r="R162" s="270"/>
      <c r="S162" s="270"/>
      <c r="T162" s="27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2" t="s">
        <v>168</v>
      </c>
      <c r="AU162" s="272" t="s">
        <v>81</v>
      </c>
      <c r="AV162" s="15" t="s">
        <v>81</v>
      </c>
      <c r="AW162" s="15" t="s">
        <v>30</v>
      </c>
      <c r="AX162" s="15" t="s">
        <v>73</v>
      </c>
      <c r="AY162" s="272" t="s">
        <v>148</v>
      </c>
    </row>
    <row r="163" s="15" customFormat="1">
      <c r="A163" s="15"/>
      <c r="B163" s="263"/>
      <c r="C163" s="264"/>
      <c r="D163" s="226" t="s">
        <v>168</v>
      </c>
      <c r="E163" s="265" t="s">
        <v>1</v>
      </c>
      <c r="F163" s="266" t="s">
        <v>783</v>
      </c>
      <c r="G163" s="264"/>
      <c r="H163" s="265" t="s">
        <v>1</v>
      </c>
      <c r="I163" s="267"/>
      <c r="J163" s="264"/>
      <c r="K163" s="264"/>
      <c r="L163" s="268"/>
      <c r="M163" s="269"/>
      <c r="N163" s="270"/>
      <c r="O163" s="270"/>
      <c r="P163" s="270"/>
      <c r="Q163" s="270"/>
      <c r="R163" s="270"/>
      <c r="S163" s="270"/>
      <c r="T163" s="27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2" t="s">
        <v>168</v>
      </c>
      <c r="AU163" s="272" t="s">
        <v>81</v>
      </c>
      <c r="AV163" s="15" t="s">
        <v>81</v>
      </c>
      <c r="AW163" s="15" t="s">
        <v>30</v>
      </c>
      <c r="AX163" s="15" t="s">
        <v>73</v>
      </c>
      <c r="AY163" s="272" t="s">
        <v>148</v>
      </c>
    </row>
    <row r="164" s="12" customFormat="1">
      <c r="A164" s="12"/>
      <c r="B164" s="224"/>
      <c r="C164" s="225"/>
      <c r="D164" s="226" t="s">
        <v>168</v>
      </c>
      <c r="E164" s="227" t="s">
        <v>1</v>
      </c>
      <c r="F164" s="228" t="s">
        <v>937</v>
      </c>
      <c r="G164" s="225"/>
      <c r="H164" s="229">
        <v>37.302</v>
      </c>
      <c r="I164" s="230"/>
      <c r="J164" s="225"/>
      <c r="K164" s="225"/>
      <c r="L164" s="231"/>
      <c r="M164" s="232"/>
      <c r="N164" s="233"/>
      <c r="O164" s="233"/>
      <c r="P164" s="233"/>
      <c r="Q164" s="233"/>
      <c r="R164" s="233"/>
      <c r="S164" s="233"/>
      <c r="T164" s="234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35" t="s">
        <v>168</v>
      </c>
      <c r="AU164" s="235" t="s">
        <v>81</v>
      </c>
      <c r="AV164" s="12" t="s">
        <v>83</v>
      </c>
      <c r="AW164" s="12" t="s">
        <v>30</v>
      </c>
      <c r="AX164" s="12" t="s">
        <v>73</v>
      </c>
      <c r="AY164" s="235" t="s">
        <v>148</v>
      </c>
    </row>
    <row r="165" s="13" customFormat="1">
      <c r="A165" s="13"/>
      <c r="B165" s="236"/>
      <c r="C165" s="237"/>
      <c r="D165" s="226" t="s">
        <v>168</v>
      </c>
      <c r="E165" s="238" t="s">
        <v>1</v>
      </c>
      <c r="F165" s="239" t="s">
        <v>170</v>
      </c>
      <c r="G165" s="237"/>
      <c r="H165" s="240">
        <v>37.302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168</v>
      </c>
      <c r="AU165" s="246" t="s">
        <v>81</v>
      </c>
      <c r="AV165" s="13" t="s">
        <v>153</v>
      </c>
      <c r="AW165" s="13" t="s">
        <v>30</v>
      </c>
      <c r="AX165" s="13" t="s">
        <v>81</v>
      </c>
      <c r="AY165" s="246" t="s">
        <v>148</v>
      </c>
    </row>
    <row r="166" s="2" customFormat="1" ht="16.5" customHeight="1">
      <c r="A166" s="39"/>
      <c r="B166" s="40"/>
      <c r="C166" s="211" t="s">
        <v>174</v>
      </c>
      <c r="D166" s="211" t="s">
        <v>149</v>
      </c>
      <c r="E166" s="212" t="s">
        <v>800</v>
      </c>
      <c r="F166" s="213" t="s">
        <v>801</v>
      </c>
      <c r="G166" s="214" t="s">
        <v>152</v>
      </c>
      <c r="H166" s="215">
        <v>37.302</v>
      </c>
      <c r="I166" s="216"/>
      <c r="J166" s="217">
        <f>ROUND(I166*H166,2)</f>
        <v>0</v>
      </c>
      <c r="K166" s="213" t="s">
        <v>1</v>
      </c>
      <c r="L166" s="45"/>
      <c r="M166" s="218" t="s">
        <v>1</v>
      </c>
      <c r="N166" s="219" t="s">
        <v>38</v>
      </c>
      <c r="O166" s="92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2" t="s">
        <v>153</v>
      </c>
      <c r="AT166" s="222" t="s">
        <v>149</v>
      </c>
      <c r="AU166" s="222" t="s">
        <v>81</v>
      </c>
      <c r="AY166" s="18" t="s">
        <v>148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8" t="s">
        <v>81</v>
      </c>
      <c r="BK166" s="223">
        <f>ROUND(I166*H166,2)</f>
        <v>0</v>
      </c>
      <c r="BL166" s="18" t="s">
        <v>153</v>
      </c>
      <c r="BM166" s="222" t="s">
        <v>177</v>
      </c>
    </row>
    <row r="167" s="15" customFormat="1">
      <c r="A167" s="15"/>
      <c r="B167" s="263"/>
      <c r="C167" s="264"/>
      <c r="D167" s="226" t="s">
        <v>168</v>
      </c>
      <c r="E167" s="265" t="s">
        <v>1</v>
      </c>
      <c r="F167" s="266" t="s">
        <v>948</v>
      </c>
      <c r="G167" s="264"/>
      <c r="H167" s="265" t="s">
        <v>1</v>
      </c>
      <c r="I167" s="267"/>
      <c r="J167" s="264"/>
      <c r="K167" s="264"/>
      <c r="L167" s="268"/>
      <c r="M167" s="269"/>
      <c r="N167" s="270"/>
      <c r="O167" s="270"/>
      <c r="P167" s="270"/>
      <c r="Q167" s="270"/>
      <c r="R167" s="270"/>
      <c r="S167" s="270"/>
      <c r="T167" s="27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2" t="s">
        <v>168</v>
      </c>
      <c r="AU167" s="272" t="s">
        <v>81</v>
      </c>
      <c r="AV167" s="15" t="s">
        <v>81</v>
      </c>
      <c r="AW167" s="15" t="s">
        <v>30</v>
      </c>
      <c r="AX167" s="15" t="s">
        <v>73</v>
      </c>
      <c r="AY167" s="272" t="s">
        <v>148</v>
      </c>
    </row>
    <row r="168" s="15" customFormat="1">
      <c r="A168" s="15"/>
      <c r="B168" s="263"/>
      <c r="C168" s="264"/>
      <c r="D168" s="226" t="s">
        <v>168</v>
      </c>
      <c r="E168" s="265" t="s">
        <v>1</v>
      </c>
      <c r="F168" s="266" t="s">
        <v>783</v>
      </c>
      <c r="G168" s="264"/>
      <c r="H168" s="265" t="s">
        <v>1</v>
      </c>
      <c r="I168" s="267"/>
      <c r="J168" s="264"/>
      <c r="K168" s="264"/>
      <c r="L168" s="268"/>
      <c r="M168" s="269"/>
      <c r="N168" s="270"/>
      <c r="O168" s="270"/>
      <c r="P168" s="270"/>
      <c r="Q168" s="270"/>
      <c r="R168" s="270"/>
      <c r="S168" s="270"/>
      <c r="T168" s="27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2" t="s">
        <v>168</v>
      </c>
      <c r="AU168" s="272" t="s">
        <v>81</v>
      </c>
      <c r="AV168" s="15" t="s">
        <v>81</v>
      </c>
      <c r="AW168" s="15" t="s">
        <v>30</v>
      </c>
      <c r="AX168" s="15" t="s">
        <v>73</v>
      </c>
      <c r="AY168" s="272" t="s">
        <v>148</v>
      </c>
    </row>
    <row r="169" s="12" customFormat="1">
      <c r="A169" s="12"/>
      <c r="B169" s="224"/>
      <c r="C169" s="225"/>
      <c r="D169" s="226" t="s">
        <v>168</v>
      </c>
      <c r="E169" s="227" t="s">
        <v>1</v>
      </c>
      <c r="F169" s="228" t="s">
        <v>937</v>
      </c>
      <c r="G169" s="225"/>
      <c r="H169" s="229">
        <v>37.302</v>
      </c>
      <c r="I169" s="230"/>
      <c r="J169" s="225"/>
      <c r="K169" s="225"/>
      <c r="L169" s="231"/>
      <c r="M169" s="232"/>
      <c r="N169" s="233"/>
      <c r="O169" s="233"/>
      <c r="P169" s="233"/>
      <c r="Q169" s="233"/>
      <c r="R169" s="233"/>
      <c r="S169" s="233"/>
      <c r="T169" s="234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5" t="s">
        <v>168</v>
      </c>
      <c r="AU169" s="235" t="s">
        <v>81</v>
      </c>
      <c r="AV169" s="12" t="s">
        <v>83</v>
      </c>
      <c r="AW169" s="12" t="s">
        <v>30</v>
      </c>
      <c r="AX169" s="12" t="s">
        <v>73</v>
      </c>
      <c r="AY169" s="235" t="s">
        <v>148</v>
      </c>
    </row>
    <row r="170" s="13" customFormat="1">
      <c r="A170" s="13"/>
      <c r="B170" s="236"/>
      <c r="C170" s="237"/>
      <c r="D170" s="226" t="s">
        <v>168</v>
      </c>
      <c r="E170" s="238" t="s">
        <v>1</v>
      </c>
      <c r="F170" s="239" t="s">
        <v>170</v>
      </c>
      <c r="G170" s="237"/>
      <c r="H170" s="240">
        <v>37.302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168</v>
      </c>
      <c r="AU170" s="246" t="s">
        <v>81</v>
      </c>
      <c r="AV170" s="13" t="s">
        <v>153</v>
      </c>
      <c r="AW170" s="13" t="s">
        <v>30</v>
      </c>
      <c r="AX170" s="13" t="s">
        <v>81</v>
      </c>
      <c r="AY170" s="246" t="s">
        <v>148</v>
      </c>
    </row>
    <row r="171" s="2" customFormat="1" ht="16.5" customHeight="1">
      <c r="A171" s="39"/>
      <c r="B171" s="40"/>
      <c r="C171" s="211" t="s">
        <v>163</v>
      </c>
      <c r="D171" s="211" t="s">
        <v>149</v>
      </c>
      <c r="E171" s="212" t="s">
        <v>802</v>
      </c>
      <c r="F171" s="213" t="s">
        <v>803</v>
      </c>
      <c r="G171" s="214" t="s">
        <v>152</v>
      </c>
      <c r="H171" s="215">
        <v>37.302</v>
      </c>
      <c r="I171" s="216"/>
      <c r="J171" s="217">
        <f>ROUND(I171*H171,2)</f>
        <v>0</v>
      </c>
      <c r="K171" s="213" t="s">
        <v>1</v>
      </c>
      <c r="L171" s="45"/>
      <c r="M171" s="218" t="s">
        <v>1</v>
      </c>
      <c r="N171" s="219" t="s">
        <v>38</v>
      </c>
      <c r="O171" s="92"/>
      <c r="P171" s="220">
        <f>O171*H171</f>
        <v>0</v>
      </c>
      <c r="Q171" s="220">
        <v>0</v>
      </c>
      <c r="R171" s="220">
        <f>Q171*H171</f>
        <v>0</v>
      </c>
      <c r="S171" s="220">
        <v>0</v>
      </c>
      <c r="T171" s="22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2" t="s">
        <v>153</v>
      </c>
      <c r="AT171" s="222" t="s">
        <v>149</v>
      </c>
      <c r="AU171" s="222" t="s">
        <v>81</v>
      </c>
      <c r="AY171" s="18" t="s">
        <v>148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8" t="s">
        <v>81</v>
      </c>
      <c r="BK171" s="223">
        <f>ROUND(I171*H171,2)</f>
        <v>0</v>
      </c>
      <c r="BL171" s="18" t="s">
        <v>153</v>
      </c>
      <c r="BM171" s="222" t="s">
        <v>182</v>
      </c>
    </row>
    <row r="172" s="15" customFormat="1">
      <c r="A172" s="15"/>
      <c r="B172" s="263"/>
      <c r="C172" s="264"/>
      <c r="D172" s="226" t="s">
        <v>168</v>
      </c>
      <c r="E172" s="265" t="s">
        <v>1</v>
      </c>
      <c r="F172" s="266" t="s">
        <v>948</v>
      </c>
      <c r="G172" s="264"/>
      <c r="H172" s="265" t="s">
        <v>1</v>
      </c>
      <c r="I172" s="267"/>
      <c r="J172" s="264"/>
      <c r="K172" s="264"/>
      <c r="L172" s="268"/>
      <c r="M172" s="269"/>
      <c r="N172" s="270"/>
      <c r="O172" s="270"/>
      <c r="P172" s="270"/>
      <c r="Q172" s="270"/>
      <c r="R172" s="270"/>
      <c r="S172" s="270"/>
      <c r="T172" s="27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2" t="s">
        <v>168</v>
      </c>
      <c r="AU172" s="272" t="s">
        <v>81</v>
      </c>
      <c r="AV172" s="15" t="s">
        <v>81</v>
      </c>
      <c r="AW172" s="15" t="s">
        <v>30</v>
      </c>
      <c r="AX172" s="15" t="s">
        <v>73</v>
      </c>
      <c r="AY172" s="272" t="s">
        <v>148</v>
      </c>
    </row>
    <row r="173" s="15" customFormat="1">
      <c r="A173" s="15"/>
      <c r="B173" s="263"/>
      <c r="C173" s="264"/>
      <c r="D173" s="226" t="s">
        <v>168</v>
      </c>
      <c r="E173" s="265" t="s">
        <v>1</v>
      </c>
      <c r="F173" s="266" t="s">
        <v>783</v>
      </c>
      <c r="G173" s="264"/>
      <c r="H173" s="265" t="s">
        <v>1</v>
      </c>
      <c r="I173" s="267"/>
      <c r="J173" s="264"/>
      <c r="K173" s="264"/>
      <c r="L173" s="268"/>
      <c r="M173" s="269"/>
      <c r="N173" s="270"/>
      <c r="O173" s="270"/>
      <c r="P173" s="270"/>
      <c r="Q173" s="270"/>
      <c r="R173" s="270"/>
      <c r="S173" s="270"/>
      <c r="T173" s="27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2" t="s">
        <v>168</v>
      </c>
      <c r="AU173" s="272" t="s">
        <v>81</v>
      </c>
      <c r="AV173" s="15" t="s">
        <v>81</v>
      </c>
      <c r="AW173" s="15" t="s">
        <v>30</v>
      </c>
      <c r="AX173" s="15" t="s">
        <v>73</v>
      </c>
      <c r="AY173" s="272" t="s">
        <v>148</v>
      </c>
    </row>
    <row r="174" s="12" customFormat="1">
      <c r="A174" s="12"/>
      <c r="B174" s="224"/>
      <c r="C174" s="225"/>
      <c r="D174" s="226" t="s">
        <v>168</v>
      </c>
      <c r="E174" s="227" t="s">
        <v>1</v>
      </c>
      <c r="F174" s="228" t="s">
        <v>937</v>
      </c>
      <c r="G174" s="225"/>
      <c r="H174" s="229">
        <v>37.302</v>
      </c>
      <c r="I174" s="230"/>
      <c r="J174" s="225"/>
      <c r="K174" s="225"/>
      <c r="L174" s="231"/>
      <c r="M174" s="232"/>
      <c r="N174" s="233"/>
      <c r="O174" s="233"/>
      <c r="P174" s="233"/>
      <c r="Q174" s="233"/>
      <c r="R174" s="233"/>
      <c r="S174" s="233"/>
      <c r="T174" s="234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5" t="s">
        <v>168</v>
      </c>
      <c r="AU174" s="235" t="s">
        <v>81</v>
      </c>
      <c r="AV174" s="12" t="s">
        <v>83</v>
      </c>
      <c r="AW174" s="12" t="s">
        <v>30</v>
      </c>
      <c r="AX174" s="12" t="s">
        <v>73</v>
      </c>
      <c r="AY174" s="235" t="s">
        <v>148</v>
      </c>
    </row>
    <row r="175" s="13" customFormat="1">
      <c r="A175" s="13"/>
      <c r="B175" s="236"/>
      <c r="C175" s="237"/>
      <c r="D175" s="226" t="s">
        <v>168</v>
      </c>
      <c r="E175" s="238" t="s">
        <v>1</v>
      </c>
      <c r="F175" s="239" t="s">
        <v>170</v>
      </c>
      <c r="G175" s="237"/>
      <c r="H175" s="240">
        <v>37.302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168</v>
      </c>
      <c r="AU175" s="246" t="s">
        <v>81</v>
      </c>
      <c r="AV175" s="13" t="s">
        <v>153</v>
      </c>
      <c r="AW175" s="13" t="s">
        <v>30</v>
      </c>
      <c r="AX175" s="13" t="s">
        <v>81</v>
      </c>
      <c r="AY175" s="246" t="s">
        <v>148</v>
      </c>
    </row>
    <row r="176" s="2" customFormat="1" ht="16.5" customHeight="1">
      <c r="A176" s="39"/>
      <c r="B176" s="40"/>
      <c r="C176" s="211" t="s">
        <v>187</v>
      </c>
      <c r="D176" s="211" t="s">
        <v>149</v>
      </c>
      <c r="E176" s="212" t="s">
        <v>815</v>
      </c>
      <c r="F176" s="213" t="s">
        <v>816</v>
      </c>
      <c r="G176" s="214" t="s">
        <v>152</v>
      </c>
      <c r="H176" s="215">
        <v>153</v>
      </c>
      <c r="I176" s="216"/>
      <c r="J176" s="217">
        <f>ROUND(I176*H176,2)</f>
        <v>0</v>
      </c>
      <c r="K176" s="213" t="s">
        <v>1</v>
      </c>
      <c r="L176" s="45"/>
      <c r="M176" s="218" t="s">
        <v>1</v>
      </c>
      <c r="N176" s="219" t="s">
        <v>38</v>
      </c>
      <c r="O176" s="92"/>
      <c r="P176" s="220">
        <f>O176*H176</f>
        <v>0</v>
      </c>
      <c r="Q176" s="220">
        <v>0</v>
      </c>
      <c r="R176" s="220">
        <f>Q176*H176</f>
        <v>0</v>
      </c>
      <c r="S176" s="220">
        <v>0</v>
      </c>
      <c r="T176" s="22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2" t="s">
        <v>153</v>
      </c>
      <c r="AT176" s="222" t="s">
        <v>149</v>
      </c>
      <c r="AU176" s="222" t="s">
        <v>81</v>
      </c>
      <c r="AY176" s="18" t="s">
        <v>148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8" t="s">
        <v>81</v>
      </c>
      <c r="BK176" s="223">
        <f>ROUND(I176*H176,2)</f>
        <v>0</v>
      </c>
      <c r="BL176" s="18" t="s">
        <v>153</v>
      </c>
      <c r="BM176" s="222" t="s">
        <v>190</v>
      </c>
    </row>
    <row r="177" s="15" customFormat="1">
      <c r="A177" s="15"/>
      <c r="B177" s="263"/>
      <c r="C177" s="264"/>
      <c r="D177" s="226" t="s">
        <v>168</v>
      </c>
      <c r="E177" s="265" t="s">
        <v>1</v>
      </c>
      <c r="F177" s="266" t="s">
        <v>789</v>
      </c>
      <c r="G177" s="264"/>
      <c r="H177" s="265" t="s">
        <v>1</v>
      </c>
      <c r="I177" s="267"/>
      <c r="J177" s="264"/>
      <c r="K177" s="264"/>
      <c r="L177" s="268"/>
      <c r="M177" s="269"/>
      <c r="N177" s="270"/>
      <c r="O177" s="270"/>
      <c r="P177" s="270"/>
      <c r="Q177" s="270"/>
      <c r="R177" s="270"/>
      <c r="S177" s="270"/>
      <c r="T177" s="271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2" t="s">
        <v>168</v>
      </c>
      <c r="AU177" s="272" t="s">
        <v>81</v>
      </c>
      <c r="AV177" s="15" t="s">
        <v>81</v>
      </c>
      <c r="AW177" s="15" t="s">
        <v>30</v>
      </c>
      <c r="AX177" s="15" t="s">
        <v>73</v>
      </c>
      <c r="AY177" s="272" t="s">
        <v>148</v>
      </c>
    </row>
    <row r="178" s="15" customFormat="1">
      <c r="A178" s="15"/>
      <c r="B178" s="263"/>
      <c r="C178" s="264"/>
      <c r="D178" s="226" t="s">
        <v>168</v>
      </c>
      <c r="E178" s="265" t="s">
        <v>1</v>
      </c>
      <c r="F178" s="266" t="s">
        <v>818</v>
      </c>
      <c r="G178" s="264"/>
      <c r="H178" s="265" t="s">
        <v>1</v>
      </c>
      <c r="I178" s="267"/>
      <c r="J178" s="264"/>
      <c r="K178" s="264"/>
      <c r="L178" s="268"/>
      <c r="M178" s="269"/>
      <c r="N178" s="270"/>
      <c r="O178" s="270"/>
      <c r="P178" s="270"/>
      <c r="Q178" s="270"/>
      <c r="R178" s="270"/>
      <c r="S178" s="270"/>
      <c r="T178" s="27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2" t="s">
        <v>168</v>
      </c>
      <c r="AU178" s="272" t="s">
        <v>81</v>
      </c>
      <c r="AV178" s="15" t="s">
        <v>81</v>
      </c>
      <c r="AW178" s="15" t="s">
        <v>30</v>
      </c>
      <c r="AX178" s="15" t="s">
        <v>73</v>
      </c>
      <c r="AY178" s="272" t="s">
        <v>148</v>
      </c>
    </row>
    <row r="179" s="12" customFormat="1">
      <c r="A179" s="12"/>
      <c r="B179" s="224"/>
      <c r="C179" s="225"/>
      <c r="D179" s="226" t="s">
        <v>168</v>
      </c>
      <c r="E179" s="227" t="s">
        <v>1</v>
      </c>
      <c r="F179" s="228" t="s">
        <v>939</v>
      </c>
      <c r="G179" s="225"/>
      <c r="H179" s="229">
        <v>153</v>
      </c>
      <c r="I179" s="230"/>
      <c r="J179" s="225"/>
      <c r="K179" s="225"/>
      <c r="L179" s="231"/>
      <c r="M179" s="232"/>
      <c r="N179" s="233"/>
      <c r="O179" s="233"/>
      <c r="P179" s="233"/>
      <c r="Q179" s="233"/>
      <c r="R179" s="233"/>
      <c r="S179" s="233"/>
      <c r="T179" s="234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5" t="s">
        <v>168</v>
      </c>
      <c r="AU179" s="235" t="s">
        <v>81</v>
      </c>
      <c r="AV179" s="12" t="s">
        <v>83</v>
      </c>
      <c r="AW179" s="12" t="s">
        <v>30</v>
      </c>
      <c r="AX179" s="12" t="s">
        <v>73</v>
      </c>
      <c r="AY179" s="235" t="s">
        <v>148</v>
      </c>
    </row>
    <row r="180" s="13" customFormat="1">
      <c r="A180" s="13"/>
      <c r="B180" s="236"/>
      <c r="C180" s="237"/>
      <c r="D180" s="226" t="s">
        <v>168</v>
      </c>
      <c r="E180" s="238" t="s">
        <v>1</v>
      </c>
      <c r="F180" s="239" t="s">
        <v>170</v>
      </c>
      <c r="G180" s="237"/>
      <c r="H180" s="240">
        <v>153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168</v>
      </c>
      <c r="AU180" s="246" t="s">
        <v>81</v>
      </c>
      <c r="AV180" s="13" t="s">
        <v>153</v>
      </c>
      <c r="AW180" s="13" t="s">
        <v>30</v>
      </c>
      <c r="AX180" s="13" t="s">
        <v>81</v>
      </c>
      <c r="AY180" s="246" t="s">
        <v>148</v>
      </c>
    </row>
    <row r="181" s="2" customFormat="1" ht="16.5" customHeight="1">
      <c r="A181" s="39"/>
      <c r="B181" s="40"/>
      <c r="C181" s="211" t="s">
        <v>167</v>
      </c>
      <c r="D181" s="211" t="s">
        <v>149</v>
      </c>
      <c r="E181" s="212" t="s">
        <v>821</v>
      </c>
      <c r="F181" s="213" t="s">
        <v>822</v>
      </c>
      <c r="G181" s="214" t="s">
        <v>406</v>
      </c>
      <c r="H181" s="215">
        <v>15</v>
      </c>
      <c r="I181" s="216"/>
      <c r="J181" s="217">
        <f>ROUND(I181*H181,2)</f>
        <v>0</v>
      </c>
      <c r="K181" s="213" t="s">
        <v>1</v>
      </c>
      <c r="L181" s="45"/>
      <c r="M181" s="218" t="s">
        <v>1</v>
      </c>
      <c r="N181" s="219" t="s">
        <v>38</v>
      </c>
      <c r="O181" s="92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2" t="s">
        <v>153</v>
      </c>
      <c r="AT181" s="222" t="s">
        <v>149</v>
      </c>
      <c r="AU181" s="222" t="s">
        <v>81</v>
      </c>
      <c r="AY181" s="18" t="s">
        <v>148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8" t="s">
        <v>81</v>
      </c>
      <c r="BK181" s="223">
        <f>ROUND(I181*H181,2)</f>
        <v>0</v>
      </c>
      <c r="BL181" s="18" t="s">
        <v>153</v>
      </c>
      <c r="BM181" s="222" t="s">
        <v>194</v>
      </c>
    </row>
    <row r="182" s="2" customFormat="1" ht="16.5" customHeight="1">
      <c r="A182" s="39"/>
      <c r="B182" s="40"/>
      <c r="C182" s="211" t="s">
        <v>196</v>
      </c>
      <c r="D182" s="211" t="s">
        <v>149</v>
      </c>
      <c r="E182" s="212" t="s">
        <v>950</v>
      </c>
      <c r="F182" s="213" t="s">
        <v>806</v>
      </c>
      <c r="G182" s="214" t="s">
        <v>152</v>
      </c>
      <c r="H182" s="215">
        <v>54.872</v>
      </c>
      <c r="I182" s="216"/>
      <c r="J182" s="217">
        <f>ROUND(I182*H182,2)</f>
        <v>0</v>
      </c>
      <c r="K182" s="213" t="s">
        <v>1</v>
      </c>
      <c r="L182" s="45"/>
      <c r="M182" s="218" t="s">
        <v>1</v>
      </c>
      <c r="N182" s="219" t="s">
        <v>38</v>
      </c>
      <c r="O182" s="92"/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2" t="s">
        <v>153</v>
      </c>
      <c r="AT182" s="222" t="s">
        <v>149</v>
      </c>
      <c r="AU182" s="222" t="s">
        <v>81</v>
      </c>
      <c r="AY182" s="18" t="s">
        <v>148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8" t="s">
        <v>81</v>
      </c>
      <c r="BK182" s="223">
        <f>ROUND(I182*H182,2)</f>
        <v>0</v>
      </c>
      <c r="BL182" s="18" t="s">
        <v>153</v>
      </c>
      <c r="BM182" s="222" t="s">
        <v>199</v>
      </c>
    </row>
    <row r="183" s="15" customFormat="1">
      <c r="A183" s="15"/>
      <c r="B183" s="263"/>
      <c r="C183" s="264"/>
      <c r="D183" s="226" t="s">
        <v>168</v>
      </c>
      <c r="E183" s="265" t="s">
        <v>1</v>
      </c>
      <c r="F183" s="266" t="s">
        <v>946</v>
      </c>
      <c r="G183" s="264"/>
      <c r="H183" s="265" t="s">
        <v>1</v>
      </c>
      <c r="I183" s="267"/>
      <c r="J183" s="264"/>
      <c r="K183" s="264"/>
      <c r="L183" s="268"/>
      <c r="M183" s="269"/>
      <c r="N183" s="270"/>
      <c r="O183" s="270"/>
      <c r="P183" s="270"/>
      <c r="Q183" s="270"/>
      <c r="R183" s="270"/>
      <c r="S183" s="270"/>
      <c r="T183" s="27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2" t="s">
        <v>168</v>
      </c>
      <c r="AU183" s="272" t="s">
        <v>81</v>
      </c>
      <c r="AV183" s="15" t="s">
        <v>81</v>
      </c>
      <c r="AW183" s="15" t="s">
        <v>30</v>
      </c>
      <c r="AX183" s="15" t="s">
        <v>73</v>
      </c>
      <c r="AY183" s="272" t="s">
        <v>148</v>
      </c>
    </row>
    <row r="184" s="15" customFormat="1">
      <c r="A184" s="15"/>
      <c r="B184" s="263"/>
      <c r="C184" s="264"/>
      <c r="D184" s="226" t="s">
        <v>168</v>
      </c>
      <c r="E184" s="265" t="s">
        <v>1</v>
      </c>
      <c r="F184" s="266" t="s">
        <v>947</v>
      </c>
      <c r="G184" s="264"/>
      <c r="H184" s="265" t="s">
        <v>1</v>
      </c>
      <c r="I184" s="267"/>
      <c r="J184" s="264"/>
      <c r="K184" s="264"/>
      <c r="L184" s="268"/>
      <c r="M184" s="269"/>
      <c r="N184" s="270"/>
      <c r="O184" s="270"/>
      <c r="P184" s="270"/>
      <c r="Q184" s="270"/>
      <c r="R184" s="270"/>
      <c r="S184" s="270"/>
      <c r="T184" s="27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2" t="s">
        <v>168</v>
      </c>
      <c r="AU184" s="272" t="s">
        <v>81</v>
      </c>
      <c r="AV184" s="15" t="s">
        <v>81</v>
      </c>
      <c r="AW184" s="15" t="s">
        <v>30</v>
      </c>
      <c r="AX184" s="15" t="s">
        <v>73</v>
      </c>
      <c r="AY184" s="272" t="s">
        <v>148</v>
      </c>
    </row>
    <row r="185" s="12" customFormat="1">
      <c r="A185" s="12"/>
      <c r="B185" s="224"/>
      <c r="C185" s="225"/>
      <c r="D185" s="226" t="s">
        <v>168</v>
      </c>
      <c r="E185" s="227" t="s">
        <v>1</v>
      </c>
      <c r="F185" s="228" t="s">
        <v>935</v>
      </c>
      <c r="G185" s="225"/>
      <c r="H185" s="229">
        <v>336.47199999999998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5" t="s">
        <v>168</v>
      </c>
      <c r="AU185" s="235" t="s">
        <v>81</v>
      </c>
      <c r="AV185" s="12" t="s">
        <v>83</v>
      </c>
      <c r="AW185" s="12" t="s">
        <v>30</v>
      </c>
      <c r="AX185" s="12" t="s">
        <v>73</v>
      </c>
      <c r="AY185" s="235" t="s">
        <v>148</v>
      </c>
    </row>
    <row r="186" s="16" customFormat="1">
      <c r="A186" s="16"/>
      <c r="B186" s="292"/>
      <c r="C186" s="293"/>
      <c r="D186" s="226" t="s">
        <v>168</v>
      </c>
      <c r="E186" s="294" t="s">
        <v>1</v>
      </c>
      <c r="F186" s="295" t="s">
        <v>781</v>
      </c>
      <c r="G186" s="293"/>
      <c r="H186" s="296">
        <v>336.47199999999998</v>
      </c>
      <c r="I186" s="297"/>
      <c r="J186" s="293"/>
      <c r="K186" s="293"/>
      <c r="L186" s="298"/>
      <c r="M186" s="299"/>
      <c r="N186" s="300"/>
      <c r="O186" s="300"/>
      <c r="P186" s="300"/>
      <c r="Q186" s="300"/>
      <c r="R186" s="300"/>
      <c r="S186" s="300"/>
      <c r="T186" s="301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302" t="s">
        <v>168</v>
      </c>
      <c r="AU186" s="302" t="s">
        <v>81</v>
      </c>
      <c r="AV186" s="16" t="s">
        <v>156</v>
      </c>
      <c r="AW186" s="16" t="s">
        <v>30</v>
      </c>
      <c r="AX186" s="16" t="s">
        <v>73</v>
      </c>
      <c r="AY186" s="302" t="s">
        <v>148</v>
      </c>
    </row>
    <row r="187" s="15" customFormat="1">
      <c r="A187" s="15"/>
      <c r="B187" s="263"/>
      <c r="C187" s="264"/>
      <c r="D187" s="226" t="s">
        <v>168</v>
      </c>
      <c r="E187" s="265" t="s">
        <v>1</v>
      </c>
      <c r="F187" s="266" t="s">
        <v>738</v>
      </c>
      <c r="G187" s="264"/>
      <c r="H187" s="265" t="s">
        <v>1</v>
      </c>
      <c r="I187" s="267"/>
      <c r="J187" s="264"/>
      <c r="K187" s="264"/>
      <c r="L187" s="268"/>
      <c r="M187" s="269"/>
      <c r="N187" s="270"/>
      <c r="O187" s="270"/>
      <c r="P187" s="270"/>
      <c r="Q187" s="270"/>
      <c r="R187" s="270"/>
      <c r="S187" s="270"/>
      <c r="T187" s="27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2" t="s">
        <v>168</v>
      </c>
      <c r="AU187" s="272" t="s">
        <v>81</v>
      </c>
      <c r="AV187" s="15" t="s">
        <v>81</v>
      </c>
      <c r="AW187" s="15" t="s">
        <v>30</v>
      </c>
      <c r="AX187" s="15" t="s">
        <v>73</v>
      </c>
      <c r="AY187" s="272" t="s">
        <v>148</v>
      </c>
    </row>
    <row r="188" s="12" customFormat="1">
      <c r="A188" s="12"/>
      <c r="B188" s="224"/>
      <c r="C188" s="225"/>
      <c r="D188" s="226" t="s">
        <v>168</v>
      </c>
      <c r="E188" s="227" t="s">
        <v>1</v>
      </c>
      <c r="F188" s="228" t="s">
        <v>940</v>
      </c>
      <c r="G188" s="225"/>
      <c r="H188" s="229">
        <v>-182.09999999999999</v>
      </c>
      <c r="I188" s="230"/>
      <c r="J188" s="225"/>
      <c r="K188" s="225"/>
      <c r="L188" s="231"/>
      <c r="M188" s="232"/>
      <c r="N188" s="233"/>
      <c r="O188" s="233"/>
      <c r="P188" s="233"/>
      <c r="Q188" s="233"/>
      <c r="R188" s="233"/>
      <c r="S188" s="233"/>
      <c r="T188" s="234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5" t="s">
        <v>168</v>
      </c>
      <c r="AU188" s="235" t="s">
        <v>81</v>
      </c>
      <c r="AV188" s="12" t="s">
        <v>83</v>
      </c>
      <c r="AW188" s="12" t="s">
        <v>30</v>
      </c>
      <c r="AX188" s="12" t="s">
        <v>73</v>
      </c>
      <c r="AY188" s="235" t="s">
        <v>148</v>
      </c>
    </row>
    <row r="189" s="15" customFormat="1">
      <c r="A189" s="15"/>
      <c r="B189" s="263"/>
      <c r="C189" s="264"/>
      <c r="D189" s="226" t="s">
        <v>168</v>
      </c>
      <c r="E189" s="265" t="s">
        <v>1</v>
      </c>
      <c r="F189" s="266" t="s">
        <v>941</v>
      </c>
      <c r="G189" s="264"/>
      <c r="H189" s="265" t="s">
        <v>1</v>
      </c>
      <c r="I189" s="267"/>
      <c r="J189" s="264"/>
      <c r="K189" s="264"/>
      <c r="L189" s="268"/>
      <c r="M189" s="269"/>
      <c r="N189" s="270"/>
      <c r="O189" s="270"/>
      <c r="P189" s="270"/>
      <c r="Q189" s="270"/>
      <c r="R189" s="270"/>
      <c r="S189" s="270"/>
      <c r="T189" s="27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2" t="s">
        <v>168</v>
      </c>
      <c r="AU189" s="272" t="s">
        <v>81</v>
      </c>
      <c r="AV189" s="15" t="s">
        <v>81</v>
      </c>
      <c r="AW189" s="15" t="s">
        <v>30</v>
      </c>
      <c r="AX189" s="15" t="s">
        <v>73</v>
      </c>
      <c r="AY189" s="272" t="s">
        <v>148</v>
      </c>
    </row>
    <row r="190" s="12" customFormat="1">
      <c r="A190" s="12"/>
      <c r="B190" s="224"/>
      <c r="C190" s="225"/>
      <c r="D190" s="226" t="s">
        <v>168</v>
      </c>
      <c r="E190" s="227" t="s">
        <v>1</v>
      </c>
      <c r="F190" s="228" t="s">
        <v>942</v>
      </c>
      <c r="G190" s="225"/>
      <c r="H190" s="229">
        <v>-99.5</v>
      </c>
      <c r="I190" s="230"/>
      <c r="J190" s="225"/>
      <c r="K190" s="225"/>
      <c r="L190" s="231"/>
      <c r="M190" s="232"/>
      <c r="N190" s="233"/>
      <c r="O190" s="233"/>
      <c r="P190" s="233"/>
      <c r="Q190" s="233"/>
      <c r="R190" s="233"/>
      <c r="S190" s="233"/>
      <c r="T190" s="234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5" t="s">
        <v>168</v>
      </c>
      <c r="AU190" s="235" t="s">
        <v>81</v>
      </c>
      <c r="AV190" s="12" t="s">
        <v>83</v>
      </c>
      <c r="AW190" s="12" t="s">
        <v>30</v>
      </c>
      <c r="AX190" s="12" t="s">
        <v>73</v>
      </c>
      <c r="AY190" s="235" t="s">
        <v>148</v>
      </c>
    </row>
    <row r="191" s="13" customFormat="1">
      <c r="A191" s="13"/>
      <c r="B191" s="236"/>
      <c r="C191" s="237"/>
      <c r="D191" s="226" t="s">
        <v>168</v>
      </c>
      <c r="E191" s="238" t="s">
        <v>1</v>
      </c>
      <c r="F191" s="239" t="s">
        <v>170</v>
      </c>
      <c r="G191" s="237"/>
      <c r="H191" s="240">
        <v>54.872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168</v>
      </c>
      <c r="AU191" s="246" t="s">
        <v>81</v>
      </c>
      <c r="AV191" s="13" t="s">
        <v>153</v>
      </c>
      <c r="AW191" s="13" t="s">
        <v>30</v>
      </c>
      <c r="AX191" s="13" t="s">
        <v>81</v>
      </c>
      <c r="AY191" s="246" t="s">
        <v>148</v>
      </c>
    </row>
    <row r="192" s="2" customFormat="1" ht="16.5" customHeight="1">
      <c r="A192" s="39"/>
      <c r="B192" s="40"/>
      <c r="C192" s="211" t="s">
        <v>8</v>
      </c>
      <c r="D192" s="211" t="s">
        <v>149</v>
      </c>
      <c r="E192" s="212" t="s">
        <v>839</v>
      </c>
      <c r="F192" s="213" t="s">
        <v>840</v>
      </c>
      <c r="G192" s="214" t="s">
        <v>152</v>
      </c>
      <c r="H192" s="215">
        <v>154.53</v>
      </c>
      <c r="I192" s="216"/>
      <c r="J192" s="217">
        <f>ROUND(I192*H192,2)</f>
        <v>0</v>
      </c>
      <c r="K192" s="213" t="s">
        <v>1</v>
      </c>
      <c r="L192" s="45"/>
      <c r="M192" s="218" t="s">
        <v>1</v>
      </c>
      <c r="N192" s="219" t="s">
        <v>38</v>
      </c>
      <c r="O192" s="92"/>
      <c r="P192" s="220">
        <f>O192*H192</f>
        <v>0</v>
      </c>
      <c r="Q192" s="220">
        <v>0</v>
      </c>
      <c r="R192" s="220">
        <f>Q192*H192</f>
        <v>0</v>
      </c>
      <c r="S192" s="220">
        <v>0</v>
      </c>
      <c r="T192" s="22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2" t="s">
        <v>153</v>
      </c>
      <c r="AT192" s="222" t="s">
        <v>149</v>
      </c>
      <c r="AU192" s="222" t="s">
        <v>81</v>
      </c>
      <c r="AY192" s="18" t="s">
        <v>148</v>
      </c>
      <c r="BE192" s="223">
        <f>IF(N192="základní",J192,0)</f>
        <v>0</v>
      </c>
      <c r="BF192" s="223">
        <f>IF(N192="snížená",J192,0)</f>
        <v>0</v>
      </c>
      <c r="BG192" s="223">
        <f>IF(N192="zákl. přenesená",J192,0)</f>
        <v>0</v>
      </c>
      <c r="BH192" s="223">
        <f>IF(N192="sníž. přenesená",J192,0)</f>
        <v>0</v>
      </c>
      <c r="BI192" s="223">
        <f>IF(N192="nulová",J192,0)</f>
        <v>0</v>
      </c>
      <c r="BJ192" s="18" t="s">
        <v>81</v>
      </c>
      <c r="BK192" s="223">
        <f>ROUND(I192*H192,2)</f>
        <v>0</v>
      </c>
      <c r="BL192" s="18" t="s">
        <v>153</v>
      </c>
      <c r="BM192" s="222" t="s">
        <v>204</v>
      </c>
    </row>
    <row r="193" s="15" customFormat="1">
      <c r="A193" s="15"/>
      <c r="B193" s="263"/>
      <c r="C193" s="264"/>
      <c r="D193" s="226" t="s">
        <v>168</v>
      </c>
      <c r="E193" s="265" t="s">
        <v>1</v>
      </c>
      <c r="F193" s="266" t="s">
        <v>789</v>
      </c>
      <c r="G193" s="264"/>
      <c r="H193" s="265" t="s">
        <v>1</v>
      </c>
      <c r="I193" s="267"/>
      <c r="J193" s="264"/>
      <c r="K193" s="264"/>
      <c r="L193" s="268"/>
      <c r="M193" s="269"/>
      <c r="N193" s="270"/>
      <c r="O193" s="270"/>
      <c r="P193" s="270"/>
      <c r="Q193" s="270"/>
      <c r="R193" s="270"/>
      <c r="S193" s="270"/>
      <c r="T193" s="27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2" t="s">
        <v>168</v>
      </c>
      <c r="AU193" s="272" t="s">
        <v>81</v>
      </c>
      <c r="AV193" s="15" t="s">
        <v>81</v>
      </c>
      <c r="AW193" s="15" t="s">
        <v>30</v>
      </c>
      <c r="AX193" s="15" t="s">
        <v>73</v>
      </c>
      <c r="AY193" s="272" t="s">
        <v>148</v>
      </c>
    </row>
    <row r="194" s="15" customFormat="1">
      <c r="A194" s="15"/>
      <c r="B194" s="263"/>
      <c r="C194" s="264"/>
      <c r="D194" s="226" t="s">
        <v>168</v>
      </c>
      <c r="E194" s="265" t="s">
        <v>1</v>
      </c>
      <c r="F194" s="266" t="s">
        <v>818</v>
      </c>
      <c r="G194" s="264"/>
      <c r="H194" s="265" t="s">
        <v>1</v>
      </c>
      <c r="I194" s="267"/>
      <c r="J194" s="264"/>
      <c r="K194" s="264"/>
      <c r="L194" s="268"/>
      <c r="M194" s="269"/>
      <c r="N194" s="270"/>
      <c r="O194" s="270"/>
      <c r="P194" s="270"/>
      <c r="Q194" s="270"/>
      <c r="R194" s="270"/>
      <c r="S194" s="270"/>
      <c r="T194" s="27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2" t="s">
        <v>168</v>
      </c>
      <c r="AU194" s="272" t="s">
        <v>81</v>
      </c>
      <c r="AV194" s="15" t="s">
        <v>81</v>
      </c>
      <c r="AW194" s="15" t="s">
        <v>30</v>
      </c>
      <c r="AX194" s="15" t="s">
        <v>73</v>
      </c>
      <c r="AY194" s="272" t="s">
        <v>148</v>
      </c>
    </row>
    <row r="195" s="12" customFormat="1">
      <c r="A195" s="12"/>
      <c r="B195" s="224"/>
      <c r="C195" s="225"/>
      <c r="D195" s="226" t="s">
        <v>168</v>
      </c>
      <c r="E195" s="227" t="s">
        <v>1</v>
      </c>
      <c r="F195" s="228" t="s">
        <v>951</v>
      </c>
      <c r="G195" s="225"/>
      <c r="H195" s="229">
        <v>154.53</v>
      </c>
      <c r="I195" s="230"/>
      <c r="J195" s="225"/>
      <c r="K195" s="225"/>
      <c r="L195" s="231"/>
      <c r="M195" s="232"/>
      <c r="N195" s="233"/>
      <c r="O195" s="233"/>
      <c r="P195" s="233"/>
      <c r="Q195" s="233"/>
      <c r="R195" s="233"/>
      <c r="S195" s="233"/>
      <c r="T195" s="234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5" t="s">
        <v>168</v>
      </c>
      <c r="AU195" s="235" t="s">
        <v>81</v>
      </c>
      <c r="AV195" s="12" t="s">
        <v>83</v>
      </c>
      <c r="AW195" s="12" t="s">
        <v>30</v>
      </c>
      <c r="AX195" s="12" t="s">
        <v>73</v>
      </c>
      <c r="AY195" s="235" t="s">
        <v>148</v>
      </c>
    </row>
    <row r="196" s="13" customFormat="1">
      <c r="A196" s="13"/>
      <c r="B196" s="236"/>
      <c r="C196" s="237"/>
      <c r="D196" s="226" t="s">
        <v>168</v>
      </c>
      <c r="E196" s="238" t="s">
        <v>1</v>
      </c>
      <c r="F196" s="239" t="s">
        <v>170</v>
      </c>
      <c r="G196" s="237"/>
      <c r="H196" s="240">
        <v>154.53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168</v>
      </c>
      <c r="AU196" s="246" t="s">
        <v>81</v>
      </c>
      <c r="AV196" s="13" t="s">
        <v>153</v>
      </c>
      <c r="AW196" s="13" t="s">
        <v>30</v>
      </c>
      <c r="AX196" s="13" t="s">
        <v>81</v>
      </c>
      <c r="AY196" s="246" t="s">
        <v>148</v>
      </c>
    </row>
    <row r="197" s="2" customFormat="1" ht="16.5" customHeight="1">
      <c r="A197" s="39"/>
      <c r="B197" s="40"/>
      <c r="C197" s="211" t="s">
        <v>207</v>
      </c>
      <c r="D197" s="211" t="s">
        <v>149</v>
      </c>
      <c r="E197" s="212" t="s">
        <v>952</v>
      </c>
      <c r="F197" s="213" t="s">
        <v>953</v>
      </c>
      <c r="G197" s="214" t="s">
        <v>152</v>
      </c>
      <c r="H197" s="215">
        <v>60.359999999999999</v>
      </c>
      <c r="I197" s="216"/>
      <c r="J197" s="217">
        <f>ROUND(I197*H197,2)</f>
        <v>0</v>
      </c>
      <c r="K197" s="213" t="s">
        <v>1</v>
      </c>
      <c r="L197" s="45"/>
      <c r="M197" s="218" t="s">
        <v>1</v>
      </c>
      <c r="N197" s="219" t="s">
        <v>38</v>
      </c>
      <c r="O197" s="92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2" t="s">
        <v>153</v>
      </c>
      <c r="AT197" s="222" t="s">
        <v>149</v>
      </c>
      <c r="AU197" s="222" t="s">
        <v>81</v>
      </c>
      <c r="AY197" s="18" t="s">
        <v>148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8" t="s">
        <v>81</v>
      </c>
      <c r="BK197" s="223">
        <f>ROUND(I197*H197,2)</f>
        <v>0</v>
      </c>
      <c r="BL197" s="18" t="s">
        <v>153</v>
      </c>
      <c r="BM197" s="222" t="s">
        <v>211</v>
      </c>
    </row>
    <row r="198" s="15" customFormat="1">
      <c r="A198" s="15"/>
      <c r="B198" s="263"/>
      <c r="C198" s="264"/>
      <c r="D198" s="226" t="s">
        <v>168</v>
      </c>
      <c r="E198" s="265" t="s">
        <v>1</v>
      </c>
      <c r="F198" s="266" t="s">
        <v>946</v>
      </c>
      <c r="G198" s="264"/>
      <c r="H198" s="265" t="s">
        <v>1</v>
      </c>
      <c r="I198" s="267"/>
      <c r="J198" s="264"/>
      <c r="K198" s="264"/>
      <c r="L198" s="268"/>
      <c r="M198" s="269"/>
      <c r="N198" s="270"/>
      <c r="O198" s="270"/>
      <c r="P198" s="270"/>
      <c r="Q198" s="270"/>
      <c r="R198" s="270"/>
      <c r="S198" s="270"/>
      <c r="T198" s="271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2" t="s">
        <v>168</v>
      </c>
      <c r="AU198" s="272" t="s">
        <v>81</v>
      </c>
      <c r="AV198" s="15" t="s">
        <v>81</v>
      </c>
      <c r="AW198" s="15" t="s">
        <v>30</v>
      </c>
      <c r="AX198" s="15" t="s">
        <v>73</v>
      </c>
      <c r="AY198" s="272" t="s">
        <v>148</v>
      </c>
    </row>
    <row r="199" s="15" customFormat="1">
      <c r="A199" s="15"/>
      <c r="B199" s="263"/>
      <c r="C199" s="264"/>
      <c r="D199" s="226" t="s">
        <v>168</v>
      </c>
      <c r="E199" s="265" t="s">
        <v>1</v>
      </c>
      <c r="F199" s="266" t="s">
        <v>947</v>
      </c>
      <c r="G199" s="264"/>
      <c r="H199" s="265" t="s">
        <v>1</v>
      </c>
      <c r="I199" s="267"/>
      <c r="J199" s="264"/>
      <c r="K199" s="264"/>
      <c r="L199" s="268"/>
      <c r="M199" s="269"/>
      <c r="N199" s="270"/>
      <c r="O199" s="270"/>
      <c r="P199" s="270"/>
      <c r="Q199" s="270"/>
      <c r="R199" s="270"/>
      <c r="S199" s="270"/>
      <c r="T199" s="27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2" t="s">
        <v>168</v>
      </c>
      <c r="AU199" s="272" t="s">
        <v>81</v>
      </c>
      <c r="AV199" s="15" t="s">
        <v>81</v>
      </c>
      <c r="AW199" s="15" t="s">
        <v>30</v>
      </c>
      <c r="AX199" s="15" t="s">
        <v>73</v>
      </c>
      <c r="AY199" s="272" t="s">
        <v>148</v>
      </c>
    </row>
    <row r="200" s="12" customFormat="1">
      <c r="A200" s="12"/>
      <c r="B200" s="224"/>
      <c r="C200" s="225"/>
      <c r="D200" s="226" t="s">
        <v>168</v>
      </c>
      <c r="E200" s="227" t="s">
        <v>1</v>
      </c>
      <c r="F200" s="228" t="s">
        <v>954</v>
      </c>
      <c r="G200" s="225"/>
      <c r="H200" s="229">
        <v>370.12</v>
      </c>
      <c r="I200" s="230"/>
      <c r="J200" s="225"/>
      <c r="K200" s="225"/>
      <c r="L200" s="231"/>
      <c r="M200" s="232"/>
      <c r="N200" s="233"/>
      <c r="O200" s="233"/>
      <c r="P200" s="233"/>
      <c r="Q200" s="233"/>
      <c r="R200" s="233"/>
      <c r="S200" s="233"/>
      <c r="T200" s="234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5" t="s">
        <v>168</v>
      </c>
      <c r="AU200" s="235" t="s">
        <v>81</v>
      </c>
      <c r="AV200" s="12" t="s">
        <v>83</v>
      </c>
      <c r="AW200" s="12" t="s">
        <v>30</v>
      </c>
      <c r="AX200" s="12" t="s">
        <v>73</v>
      </c>
      <c r="AY200" s="235" t="s">
        <v>148</v>
      </c>
    </row>
    <row r="201" s="15" customFormat="1">
      <c r="A201" s="15"/>
      <c r="B201" s="263"/>
      <c r="C201" s="264"/>
      <c r="D201" s="226" t="s">
        <v>168</v>
      </c>
      <c r="E201" s="265" t="s">
        <v>1</v>
      </c>
      <c r="F201" s="266" t="s">
        <v>738</v>
      </c>
      <c r="G201" s="264"/>
      <c r="H201" s="265" t="s">
        <v>1</v>
      </c>
      <c r="I201" s="267"/>
      <c r="J201" s="264"/>
      <c r="K201" s="264"/>
      <c r="L201" s="268"/>
      <c r="M201" s="269"/>
      <c r="N201" s="270"/>
      <c r="O201" s="270"/>
      <c r="P201" s="270"/>
      <c r="Q201" s="270"/>
      <c r="R201" s="270"/>
      <c r="S201" s="270"/>
      <c r="T201" s="27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2" t="s">
        <v>168</v>
      </c>
      <c r="AU201" s="272" t="s">
        <v>81</v>
      </c>
      <c r="AV201" s="15" t="s">
        <v>81</v>
      </c>
      <c r="AW201" s="15" t="s">
        <v>30</v>
      </c>
      <c r="AX201" s="15" t="s">
        <v>73</v>
      </c>
      <c r="AY201" s="272" t="s">
        <v>148</v>
      </c>
    </row>
    <row r="202" s="12" customFormat="1">
      <c r="A202" s="12"/>
      <c r="B202" s="224"/>
      <c r="C202" s="225"/>
      <c r="D202" s="226" t="s">
        <v>168</v>
      </c>
      <c r="E202" s="227" t="s">
        <v>1</v>
      </c>
      <c r="F202" s="228" t="s">
        <v>955</v>
      </c>
      <c r="G202" s="225"/>
      <c r="H202" s="229">
        <v>-200.31</v>
      </c>
      <c r="I202" s="230"/>
      <c r="J202" s="225"/>
      <c r="K202" s="225"/>
      <c r="L202" s="231"/>
      <c r="M202" s="232"/>
      <c r="N202" s="233"/>
      <c r="O202" s="233"/>
      <c r="P202" s="233"/>
      <c r="Q202" s="233"/>
      <c r="R202" s="233"/>
      <c r="S202" s="233"/>
      <c r="T202" s="234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5" t="s">
        <v>168</v>
      </c>
      <c r="AU202" s="235" t="s">
        <v>81</v>
      </c>
      <c r="AV202" s="12" t="s">
        <v>83</v>
      </c>
      <c r="AW202" s="12" t="s">
        <v>30</v>
      </c>
      <c r="AX202" s="12" t="s">
        <v>73</v>
      </c>
      <c r="AY202" s="235" t="s">
        <v>148</v>
      </c>
    </row>
    <row r="203" s="15" customFormat="1">
      <c r="A203" s="15"/>
      <c r="B203" s="263"/>
      <c r="C203" s="264"/>
      <c r="D203" s="226" t="s">
        <v>168</v>
      </c>
      <c r="E203" s="265" t="s">
        <v>1</v>
      </c>
      <c r="F203" s="266" t="s">
        <v>941</v>
      </c>
      <c r="G203" s="264"/>
      <c r="H203" s="265" t="s">
        <v>1</v>
      </c>
      <c r="I203" s="267"/>
      <c r="J203" s="264"/>
      <c r="K203" s="264"/>
      <c r="L203" s="268"/>
      <c r="M203" s="269"/>
      <c r="N203" s="270"/>
      <c r="O203" s="270"/>
      <c r="P203" s="270"/>
      <c r="Q203" s="270"/>
      <c r="R203" s="270"/>
      <c r="S203" s="270"/>
      <c r="T203" s="271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2" t="s">
        <v>168</v>
      </c>
      <c r="AU203" s="272" t="s">
        <v>81</v>
      </c>
      <c r="AV203" s="15" t="s">
        <v>81</v>
      </c>
      <c r="AW203" s="15" t="s">
        <v>30</v>
      </c>
      <c r="AX203" s="15" t="s">
        <v>73</v>
      </c>
      <c r="AY203" s="272" t="s">
        <v>148</v>
      </c>
    </row>
    <row r="204" s="12" customFormat="1">
      <c r="A204" s="12"/>
      <c r="B204" s="224"/>
      <c r="C204" s="225"/>
      <c r="D204" s="226" t="s">
        <v>168</v>
      </c>
      <c r="E204" s="227" t="s">
        <v>1</v>
      </c>
      <c r="F204" s="228" t="s">
        <v>956</v>
      </c>
      <c r="G204" s="225"/>
      <c r="H204" s="229">
        <v>-109.45</v>
      </c>
      <c r="I204" s="230"/>
      <c r="J204" s="225"/>
      <c r="K204" s="225"/>
      <c r="L204" s="231"/>
      <c r="M204" s="232"/>
      <c r="N204" s="233"/>
      <c r="O204" s="233"/>
      <c r="P204" s="233"/>
      <c r="Q204" s="233"/>
      <c r="R204" s="233"/>
      <c r="S204" s="233"/>
      <c r="T204" s="234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5" t="s">
        <v>168</v>
      </c>
      <c r="AU204" s="235" t="s">
        <v>81</v>
      </c>
      <c r="AV204" s="12" t="s">
        <v>83</v>
      </c>
      <c r="AW204" s="12" t="s">
        <v>30</v>
      </c>
      <c r="AX204" s="12" t="s">
        <v>73</v>
      </c>
      <c r="AY204" s="235" t="s">
        <v>148</v>
      </c>
    </row>
    <row r="205" s="13" customFormat="1">
      <c r="A205" s="13"/>
      <c r="B205" s="236"/>
      <c r="C205" s="237"/>
      <c r="D205" s="226" t="s">
        <v>168</v>
      </c>
      <c r="E205" s="238" t="s">
        <v>1</v>
      </c>
      <c r="F205" s="239" t="s">
        <v>170</v>
      </c>
      <c r="G205" s="237"/>
      <c r="H205" s="240">
        <v>60.359999999999999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168</v>
      </c>
      <c r="AU205" s="246" t="s">
        <v>81</v>
      </c>
      <c r="AV205" s="13" t="s">
        <v>153</v>
      </c>
      <c r="AW205" s="13" t="s">
        <v>30</v>
      </c>
      <c r="AX205" s="13" t="s">
        <v>81</v>
      </c>
      <c r="AY205" s="246" t="s">
        <v>148</v>
      </c>
    </row>
    <row r="206" s="11" customFormat="1" ht="25.92" customHeight="1">
      <c r="A206" s="11"/>
      <c r="B206" s="197"/>
      <c r="C206" s="198"/>
      <c r="D206" s="199" t="s">
        <v>72</v>
      </c>
      <c r="E206" s="200" t="s">
        <v>844</v>
      </c>
      <c r="F206" s="200" t="s">
        <v>845</v>
      </c>
      <c r="G206" s="198"/>
      <c r="H206" s="198"/>
      <c r="I206" s="201"/>
      <c r="J206" s="202">
        <f>BK206</f>
        <v>0</v>
      </c>
      <c r="K206" s="198"/>
      <c r="L206" s="203"/>
      <c r="M206" s="204"/>
      <c r="N206" s="205"/>
      <c r="O206" s="205"/>
      <c r="P206" s="206">
        <f>SUM(P207:P210)</f>
        <v>0</v>
      </c>
      <c r="Q206" s="205"/>
      <c r="R206" s="206">
        <f>SUM(R207:R210)</f>
        <v>0</v>
      </c>
      <c r="S206" s="205"/>
      <c r="T206" s="207">
        <f>SUM(T207:T210)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08" t="s">
        <v>81</v>
      </c>
      <c r="AT206" s="209" t="s">
        <v>72</v>
      </c>
      <c r="AU206" s="209" t="s">
        <v>73</v>
      </c>
      <c r="AY206" s="208" t="s">
        <v>148</v>
      </c>
      <c r="BK206" s="210">
        <f>SUM(BK207:BK210)</f>
        <v>0</v>
      </c>
    </row>
    <row r="207" s="2" customFormat="1" ht="16.5" customHeight="1">
      <c r="A207" s="39"/>
      <c r="B207" s="40"/>
      <c r="C207" s="211" t="s">
        <v>177</v>
      </c>
      <c r="D207" s="211" t="s">
        <v>149</v>
      </c>
      <c r="E207" s="212" t="s">
        <v>855</v>
      </c>
      <c r="F207" s="213" t="s">
        <v>856</v>
      </c>
      <c r="G207" s="214" t="s">
        <v>406</v>
      </c>
      <c r="H207" s="215">
        <v>163.40000000000001</v>
      </c>
      <c r="I207" s="216"/>
      <c r="J207" s="217">
        <f>ROUND(I207*H207,2)</f>
        <v>0</v>
      </c>
      <c r="K207" s="213" t="s">
        <v>1</v>
      </c>
      <c r="L207" s="45"/>
      <c r="M207" s="218" t="s">
        <v>1</v>
      </c>
      <c r="N207" s="219" t="s">
        <v>38</v>
      </c>
      <c r="O207" s="92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2" t="s">
        <v>153</v>
      </c>
      <c r="AT207" s="222" t="s">
        <v>149</v>
      </c>
      <c r="AU207" s="222" t="s">
        <v>81</v>
      </c>
      <c r="AY207" s="18" t="s">
        <v>148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8" t="s">
        <v>81</v>
      </c>
      <c r="BK207" s="223">
        <f>ROUND(I207*H207,2)</f>
        <v>0</v>
      </c>
      <c r="BL207" s="18" t="s">
        <v>153</v>
      </c>
      <c r="BM207" s="222" t="s">
        <v>215</v>
      </c>
    </row>
    <row r="208" s="2" customFormat="1" ht="16.5" customHeight="1">
      <c r="A208" s="39"/>
      <c r="B208" s="40"/>
      <c r="C208" s="211" t="s">
        <v>217</v>
      </c>
      <c r="D208" s="211" t="s">
        <v>149</v>
      </c>
      <c r="E208" s="212" t="s">
        <v>868</v>
      </c>
      <c r="F208" s="213" t="s">
        <v>869</v>
      </c>
      <c r="G208" s="214" t="s">
        <v>406</v>
      </c>
      <c r="H208" s="215">
        <v>85</v>
      </c>
      <c r="I208" s="216"/>
      <c r="J208" s="217">
        <f>ROUND(I208*H208,2)</f>
        <v>0</v>
      </c>
      <c r="K208" s="213" t="s">
        <v>1</v>
      </c>
      <c r="L208" s="45"/>
      <c r="M208" s="218" t="s">
        <v>1</v>
      </c>
      <c r="N208" s="219" t="s">
        <v>38</v>
      </c>
      <c r="O208" s="92"/>
      <c r="P208" s="220">
        <f>O208*H208</f>
        <v>0</v>
      </c>
      <c r="Q208" s="220">
        <v>0</v>
      </c>
      <c r="R208" s="220">
        <f>Q208*H208</f>
        <v>0</v>
      </c>
      <c r="S208" s="220">
        <v>0</v>
      </c>
      <c r="T208" s="22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2" t="s">
        <v>153</v>
      </c>
      <c r="AT208" s="222" t="s">
        <v>149</v>
      </c>
      <c r="AU208" s="222" t="s">
        <v>81</v>
      </c>
      <c r="AY208" s="18" t="s">
        <v>148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8" t="s">
        <v>81</v>
      </c>
      <c r="BK208" s="223">
        <f>ROUND(I208*H208,2)</f>
        <v>0</v>
      </c>
      <c r="BL208" s="18" t="s">
        <v>153</v>
      </c>
      <c r="BM208" s="222" t="s">
        <v>220</v>
      </c>
    </row>
    <row r="209" s="2" customFormat="1" ht="16.5" customHeight="1">
      <c r="A209" s="39"/>
      <c r="B209" s="40"/>
      <c r="C209" s="211" t="s">
        <v>182</v>
      </c>
      <c r="D209" s="211" t="s">
        <v>149</v>
      </c>
      <c r="E209" s="212" t="s">
        <v>875</v>
      </c>
      <c r="F209" s="213" t="s">
        <v>876</v>
      </c>
      <c r="G209" s="214" t="s">
        <v>406</v>
      </c>
      <c r="H209" s="215">
        <v>85</v>
      </c>
      <c r="I209" s="216"/>
      <c r="J209" s="217">
        <f>ROUND(I209*H209,2)</f>
        <v>0</v>
      </c>
      <c r="K209" s="213" t="s">
        <v>1</v>
      </c>
      <c r="L209" s="45"/>
      <c r="M209" s="218" t="s">
        <v>1</v>
      </c>
      <c r="N209" s="219" t="s">
        <v>38</v>
      </c>
      <c r="O209" s="92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2" t="s">
        <v>153</v>
      </c>
      <c r="AT209" s="222" t="s">
        <v>149</v>
      </c>
      <c r="AU209" s="222" t="s">
        <v>81</v>
      </c>
      <c r="AY209" s="18" t="s">
        <v>148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8" t="s">
        <v>81</v>
      </c>
      <c r="BK209" s="223">
        <f>ROUND(I209*H209,2)</f>
        <v>0</v>
      </c>
      <c r="BL209" s="18" t="s">
        <v>153</v>
      </c>
      <c r="BM209" s="222" t="s">
        <v>223</v>
      </c>
    </row>
    <row r="210" s="2" customFormat="1" ht="16.5" customHeight="1">
      <c r="A210" s="39"/>
      <c r="B210" s="40"/>
      <c r="C210" s="211" t="s">
        <v>224</v>
      </c>
      <c r="D210" s="211" t="s">
        <v>149</v>
      </c>
      <c r="E210" s="212" t="s">
        <v>957</v>
      </c>
      <c r="F210" s="213" t="s">
        <v>958</v>
      </c>
      <c r="G210" s="214" t="s">
        <v>959</v>
      </c>
      <c r="H210" s="215">
        <v>0.41999999999999998</v>
      </c>
      <c r="I210" s="216"/>
      <c r="J210" s="217">
        <f>ROUND(I210*H210,2)</f>
        <v>0</v>
      </c>
      <c r="K210" s="213" t="s">
        <v>1</v>
      </c>
      <c r="L210" s="45"/>
      <c r="M210" s="218" t="s">
        <v>1</v>
      </c>
      <c r="N210" s="219" t="s">
        <v>38</v>
      </c>
      <c r="O210" s="92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2" t="s">
        <v>153</v>
      </c>
      <c r="AT210" s="222" t="s">
        <v>149</v>
      </c>
      <c r="AU210" s="222" t="s">
        <v>81</v>
      </c>
      <c r="AY210" s="18" t="s">
        <v>148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8" t="s">
        <v>81</v>
      </c>
      <c r="BK210" s="223">
        <f>ROUND(I210*H210,2)</f>
        <v>0</v>
      </c>
      <c r="BL210" s="18" t="s">
        <v>153</v>
      </c>
      <c r="BM210" s="222" t="s">
        <v>227</v>
      </c>
    </row>
    <row r="211" s="11" customFormat="1" ht="25.92" customHeight="1">
      <c r="A211" s="11"/>
      <c r="B211" s="197"/>
      <c r="C211" s="198"/>
      <c r="D211" s="199" t="s">
        <v>72</v>
      </c>
      <c r="E211" s="200" t="s">
        <v>911</v>
      </c>
      <c r="F211" s="200" t="s">
        <v>246</v>
      </c>
      <c r="G211" s="198"/>
      <c r="H211" s="198"/>
      <c r="I211" s="201"/>
      <c r="J211" s="202">
        <f>BK211</f>
        <v>0</v>
      </c>
      <c r="K211" s="198"/>
      <c r="L211" s="203"/>
      <c r="M211" s="204"/>
      <c r="N211" s="205"/>
      <c r="O211" s="205"/>
      <c r="P211" s="206">
        <f>P212</f>
        <v>0</v>
      </c>
      <c r="Q211" s="205"/>
      <c r="R211" s="206">
        <f>R212</f>
        <v>0</v>
      </c>
      <c r="S211" s="205"/>
      <c r="T211" s="207">
        <f>T212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08" t="s">
        <v>81</v>
      </c>
      <c r="AT211" s="209" t="s">
        <v>72</v>
      </c>
      <c r="AU211" s="209" t="s">
        <v>73</v>
      </c>
      <c r="AY211" s="208" t="s">
        <v>148</v>
      </c>
      <c r="BK211" s="210">
        <f>BK212</f>
        <v>0</v>
      </c>
    </row>
    <row r="212" s="2" customFormat="1" ht="16.5" customHeight="1">
      <c r="A212" s="39"/>
      <c r="B212" s="40"/>
      <c r="C212" s="211" t="s">
        <v>190</v>
      </c>
      <c r="D212" s="211" t="s">
        <v>149</v>
      </c>
      <c r="E212" s="212" t="s">
        <v>912</v>
      </c>
      <c r="F212" s="213" t="s">
        <v>913</v>
      </c>
      <c r="G212" s="214" t="s">
        <v>210</v>
      </c>
      <c r="H212" s="215">
        <v>234.88499999999999</v>
      </c>
      <c r="I212" s="216"/>
      <c r="J212" s="217">
        <f>ROUND(I212*H212,2)</f>
        <v>0</v>
      </c>
      <c r="K212" s="213" t="s">
        <v>1</v>
      </c>
      <c r="L212" s="45"/>
      <c r="M212" s="247" t="s">
        <v>1</v>
      </c>
      <c r="N212" s="248" t="s">
        <v>38</v>
      </c>
      <c r="O212" s="249"/>
      <c r="P212" s="250">
        <f>O212*H212</f>
        <v>0</v>
      </c>
      <c r="Q212" s="250">
        <v>0</v>
      </c>
      <c r="R212" s="250">
        <f>Q212*H212</f>
        <v>0</v>
      </c>
      <c r="S212" s="250">
        <v>0</v>
      </c>
      <c r="T212" s="25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2" t="s">
        <v>153</v>
      </c>
      <c r="AT212" s="222" t="s">
        <v>149</v>
      </c>
      <c r="AU212" s="222" t="s">
        <v>81</v>
      </c>
      <c r="AY212" s="18" t="s">
        <v>148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8" t="s">
        <v>81</v>
      </c>
      <c r="BK212" s="223">
        <f>ROUND(I212*H212,2)</f>
        <v>0</v>
      </c>
      <c r="BL212" s="18" t="s">
        <v>153</v>
      </c>
      <c r="BM212" s="222" t="s">
        <v>230</v>
      </c>
    </row>
    <row r="213" s="2" customFormat="1" ht="6.96" customHeight="1">
      <c r="A213" s="39"/>
      <c r="B213" s="67"/>
      <c r="C213" s="68"/>
      <c r="D213" s="68"/>
      <c r="E213" s="68"/>
      <c r="F213" s="68"/>
      <c r="G213" s="68"/>
      <c r="H213" s="68"/>
      <c r="I213" s="68"/>
      <c r="J213" s="68"/>
      <c r="K213" s="68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kL65eAz9syn2hFW/Ps7QLCgpHh0pd0h4G65Ha9baGTE0Moht9rOqd+s89hhZ2WYo2KZi3E9b9uQ4551W6lWmfA==" hashValue="7s4lSA1Y7nAOWvbiMYMcg6k979CEUdeHghaZGbb8eLjT7axnac9xGPoEmogKZ+c7Oc0jRsLK9Prpzr8ZAu3eFw==" algorithmName="SHA-512" password="CC35"/>
  <autoFilter ref="C120:K21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83</v>
      </c>
    </row>
    <row r="4" s="1" customFormat="1" ht="24.96" customHeight="1">
      <c r="B4" s="21"/>
      <c r="D4" s="139" t="s">
        <v>123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Stezky pro chodce a cyklisty v Jablunkově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124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960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30. 4. 2025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33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35</v>
      </c>
      <c r="G32" s="39"/>
      <c r="H32" s="39"/>
      <c r="I32" s="153" t="s">
        <v>34</v>
      </c>
      <c r="J32" s="153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37</v>
      </c>
      <c r="E33" s="141" t="s">
        <v>38</v>
      </c>
      <c r="F33" s="155">
        <f>ROUND((SUM(BE120:BE166)),  2)</f>
        <v>0</v>
      </c>
      <c r="G33" s="39"/>
      <c r="H33" s="39"/>
      <c r="I33" s="156">
        <v>0.20999999999999999</v>
      </c>
      <c r="J33" s="155">
        <f>ROUND(((SUM(BE120:BE166))*I33),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39</v>
      </c>
      <c r="F34" s="155">
        <f>ROUND((SUM(BF120:BF166)),  2)</f>
        <v>0</v>
      </c>
      <c r="G34" s="39"/>
      <c r="H34" s="39"/>
      <c r="I34" s="156">
        <v>0.12</v>
      </c>
      <c r="J34" s="155">
        <f>ROUND(((SUM(BF120:BF166))*I34),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40</v>
      </c>
      <c r="F35" s="155">
        <f>ROUND((SUM(BG120:BG166)),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41</v>
      </c>
      <c r="F36" s="155">
        <f>ROUND((SUM(BH120:BH166)),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42</v>
      </c>
      <c r="F37" s="155">
        <f>ROUND((SUM(BI120:BI166)),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Stezky pro chodce a cyklisty v Jablunkově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101.3 - Stezka pro chodce a cyklisty kolem ZŠ - Stezka - uznatelné náklady - nepřímé výdaje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30. 4. 2025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127</v>
      </c>
      <c r="D94" s="177"/>
      <c r="E94" s="177"/>
      <c r="F94" s="177"/>
      <c r="G94" s="177"/>
      <c r="H94" s="177"/>
      <c r="I94" s="177"/>
      <c r="J94" s="178" t="s">
        <v>128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129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130</v>
      </c>
    </row>
    <row r="97" s="9" customFormat="1" ht="24.96" customHeight="1">
      <c r="A97" s="9"/>
      <c r="B97" s="180"/>
      <c r="C97" s="181"/>
      <c r="D97" s="182" t="s">
        <v>131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691</v>
      </c>
      <c r="E98" s="183"/>
      <c r="F98" s="183"/>
      <c r="G98" s="183"/>
      <c r="H98" s="183"/>
      <c r="I98" s="183"/>
      <c r="J98" s="184">
        <f>J133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692</v>
      </c>
      <c r="E99" s="183"/>
      <c r="F99" s="183"/>
      <c r="G99" s="183"/>
      <c r="H99" s="183"/>
      <c r="I99" s="183"/>
      <c r="J99" s="184">
        <f>J160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693</v>
      </c>
      <c r="E100" s="183"/>
      <c r="F100" s="183"/>
      <c r="G100" s="183"/>
      <c r="H100" s="183"/>
      <c r="I100" s="183"/>
      <c r="J100" s="184">
        <f>J165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134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Stezky pro chodce a cyklisty v Jablunkově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124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30" customHeight="1">
      <c r="A112" s="39"/>
      <c r="B112" s="40"/>
      <c r="C112" s="41"/>
      <c r="D112" s="41"/>
      <c r="E112" s="77" t="str">
        <f>E9</f>
        <v>SO 101.3 - Stezka pro chodce a cyklisty kolem ZŠ - Stezka - uznatelné náklady - nepřímé výdaje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30. 4. 2025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0" customFormat="1" ht="29.28" customHeight="1">
      <c r="A119" s="186"/>
      <c r="B119" s="187"/>
      <c r="C119" s="188" t="s">
        <v>135</v>
      </c>
      <c r="D119" s="189" t="s">
        <v>58</v>
      </c>
      <c r="E119" s="189" t="s">
        <v>54</v>
      </c>
      <c r="F119" s="189" t="s">
        <v>55</v>
      </c>
      <c r="G119" s="189" t="s">
        <v>136</v>
      </c>
      <c r="H119" s="189" t="s">
        <v>137</v>
      </c>
      <c r="I119" s="189" t="s">
        <v>138</v>
      </c>
      <c r="J119" s="189" t="s">
        <v>128</v>
      </c>
      <c r="K119" s="190" t="s">
        <v>139</v>
      </c>
      <c r="L119" s="191"/>
      <c r="M119" s="101" t="s">
        <v>1</v>
      </c>
      <c r="N119" s="102" t="s">
        <v>37</v>
      </c>
      <c r="O119" s="102" t="s">
        <v>140</v>
      </c>
      <c r="P119" s="102" t="s">
        <v>141</v>
      </c>
      <c r="Q119" s="102" t="s">
        <v>142</v>
      </c>
      <c r="R119" s="102" t="s">
        <v>143</v>
      </c>
      <c r="S119" s="102" t="s">
        <v>144</v>
      </c>
      <c r="T119" s="103" t="s">
        <v>145</v>
      </c>
      <c r="U119" s="186"/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9"/>
      <c r="B120" s="40"/>
      <c r="C120" s="108" t="s">
        <v>146</v>
      </c>
      <c r="D120" s="41"/>
      <c r="E120" s="41"/>
      <c r="F120" s="41"/>
      <c r="G120" s="41"/>
      <c r="H120" s="41"/>
      <c r="I120" s="41"/>
      <c r="J120" s="192">
        <f>BK120</f>
        <v>0</v>
      </c>
      <c r="K120" s="41"/>
      <c r="L120" s="45"/>
      <c r="M120" s="104"/>
      <c r="N120" s="193"/>
      <c r="O120" s="105"/>
      <c r="P120" s="194">
        <f>P121+P133+P160+P165</f>
        <v>0</v>
      </c>
      <c r="Q120" s="105"/>
      <c r="R120" s="194">
        <f>R121+R133+R160+R165</f>
        <v>0</v>
      </c>
      <c r="S120" s="105"/>
      <c r="T120" s="195">
        <f>T121+T133+T160+T165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72</v>
      </c>
      <c r="AU120" s="18" t="s">
        <v>130</v>
      </c>
      <c r="BK120" s="196">
        <f>BK121+BK133+BK160+BK165</f>
        <v>0</v>
      </c>
    </row>
    <row r="121" s="11" customFormat="1" ht="25.92" customHeight="1">
      <c r="A121" s="11"/>
      <c r="B121" s="197"/>
      <c r="C121" s="198"/>
      <c r="D121" s="199" t="s">
        <v>72</v>
      </c>
      <c r="E121" s="200" t="s">
        <v>81</v>
      </c>
      <c r="F121" s="200" t="s">
        <v>147</v>
      </c>
      <c r="G121" s="198"/>
      <c r="H121" s="198"/>
      <c r="I121" s="201"/>
      <c r="J121" s="202">
        <f>BK121</f>
        <v>0</v>
      </c>
      <c r="K121" s="198"/>
      <c r="L121" s="203"/>
      <c r="M121" s="204"/>
      <c r="N121" s="205"/>
      <c r="O121" s="205"/>
      <c r="P121" s="206">
        <f>SUM(P122:P132)</f>
        <v>0</v>
      </c>
      <c r="Q121" s="205"/>
      <c r="R121" s="206">
        <f>SUM(R122:R132)</f>
        <v>0</v>
      </c>
      <c r="S121" s="205"/>
      <c r="T121" s="207">
        <f>SUM(T122:T132)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8" t="s">
        <v>81</v>
      </c>
      <c r="AT121" s="209" t="s">
        <v>72</v>
      </c>
      <c r="AU121" s="209" t="s">
        <v>73</v>
      </c>
      <c r="AY121" s="208" t="s">
        <v>148</v>
      </c>
      <c r="BK121" s="210">
        <f>SUM(BK122:BK132)</f>
        <v>0</v>
      </c>
    </row>
    <row r="122" s="2" customFormat="1" ht="16.5" customHeight="1">
      <c r="A122" s="39"/>
      <c r="B122" s="40"/>
      <c r="C122" s="211" t="s">
        <v>81</v>
      </c>
      <c r="D122" s="211" t="s">
        <v>149</v>
      </c>
      <c r="E122" s="212" t="s">
        <v>735</v>
      </c>
      <c r="F122" s="213" t="s">
        <v>736</v>
      </c>
      <c r="G122" s="214" t="s">
        <v>152</v>
      </c>
      <c r="H122" s="215">
        <v>80.75</v>
      </c>
      <c r="I122" s="216"/>
      <c r="J122" s="217">
        <f>ROUND(I122*H122,2)</f>
        <v>0</v>
      </c>
      <c r="K122" s="213" t="s">
        <v>1</v>
      </c>
      <c r="L122" s="45"/>
      <c r="M122" s="218" t="s">
        <v>1</v>
      </c>
      <c r="N122" s="219" t="s">
        <v>38</v>
      </c>
      <c r="O122" s="92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2" t="s">
        <v>153</v>
      </c>
      <c r="AT122" s="222" t="s">
        <v>149</v>
      </c>
      <c r="AU122" s="222" t="s">
        <v>81</v>
      </c>
      <c r="AY122" s="18" t="s">
        <v>148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8" t="s">
        <v>81</v>
      </c>
      <c r="BK122" s="223">
        <f>ROUND(I122*H122,2)</f>
        <v>0</v>
      </c>
      <c r="BL122" s="18" t="s">
        <v>153</v>
      </c>
      <c r="BM122" s="222" t="s">
        <v>83</v>
      </c>
    </row>
    <row r="123" s="2" customFormat="1" ht="16.5" customHeight="1">
      <c r="A123" s="39"/>
      <c r="B123" s="40"/>
      <c r="C123" s="211" t="s">
        <v>83</v>
      </c>
      <c r="D123" s="211" t="s">
        <v>149</v>
      </c>
      <c r="E123" s="212" t="s">
        <v>725</v>
      </c>
      <c r="F123" s="213" t="s">
        <v>726</v>
      </c>
      <c r="G123" s="214" t="s">
        <v>152</v>
      </c>
      <c r="H123" s="215">
        <v>182.09999999999999</v>
      </c>
      <c r="I123" s="216"/>
      <c r="J123" s="217">
        <f>ROUND(I123*H123,2)</f>
        <v>0</v>
      </c>
      <c r="K123" s="213" t="s">
        <v>1</v>
      </c>
      <c r="L123" s="45"/>
      <c r="M123" s="218" t="s">
        <v>1</v>
      </c>
      <c r="N123" s="219" t="s">
        <v>38</v>
      </c>
      <c r="O123" s="92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2" t="s">
        <v>153</v>
      </c>
      <c r="AT123" s="222" t="s">
        <v>149</v>
      </c>
      <c r="AU123" s="222" t="s">
        <v>81</v>
      </c>
      <c r="AY123" s="18" t="s">
        <v>148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8" t="s">
        <v>81</v>
      </c>
      <c r="BK123" s="223">
        <f>ROUND(I123*H123,2)</f>
        <v>0</v>
      </c>
      <c r="BL123" s="18" t="s">
        <v>153</v>
      </c>
      <c r="BM123" s="222" t="s">
        <v>153</v>
      </c>
    </row>
    <row r="124" s="15" customFormat="1">
      <c r="A124" s="15"/>
      <c r="B124" s="263"/>
      <c r="C124" s="264"/>
      <c r="D124" s="226" t="s">
        <v>168</v>
      </c>
      <c r="E124" s="265" t="s">
        <v>1</v>
      </c>
      <c r="F124" s="266" t="s">
        <v>961</v>
      </c>
      <c r="G124" s="264"/>
      <c r="H124" s="265" t="s">
        <v>1</v>
      </c>
      <c r="I124" s="267"/>
      <c r="J124" s="264"/>
      <c r="K124" s="264"/>
      <c r="L124" s="268"/>
      <c r="M124" s="269"/>
      <c r="N124" s="270"/>
      <c r="O124" s="270"/>
      <c r="P124" s="270"/>
      <c r="Q124" s="270"/>
      <c r="R124" s="270"/>
      <c r="S124" s="270"/>
      <c r="T124" s="271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2" t="s">
        <v>168</v>
      </c>
      <c r="AU124" s="272" t="s">
        <v>81</v>
      </c>
      <c r="AV124" s="15" t="s">
        <v>81</v>
      </c>
      <c r="AW124" s="15" t="s">
        <v>30</v>
      </c>
      <c r="AX124" s="15" t="s">
        <v>73</v>
      </c>
      <c r="AY124" s="272" t="s">
        <v>148</v>
      </c>
    </row>
    <row r="125" s="12" customFormat="1">
      <c r="A125" s="12"/>
      <c r="B125" s="224"/>
      <c r="C125" s="225"/>
      <c r="D125" s="226" t="s">
        <v>168</v>
      </c>
      <c r="E125" s="227" t="s">
        <v>1</v>
      </c>
      <c r="F125" s="228" t="s">
        <v>962</v>
      </c>
      <c r="G125" s="225"/>
      <c r="H125" s="229">
        <v>182.09999999999999</v>
      </c>
      <c r="I125" s="230"/>
      <c r="J125" s="225"/>
      <c r="K125" s="225"/>
      <c r="L125" s="231"/>
      <c r="M125" s="232"/>
      <c r="N125" s="233"/>
      <c r="O125" s="233"/>
      <c r="P125" s="233"/>
      <c r="Q125" s="233"/>
      <c r="R125" s="233"/>
      <c r="S125" s="233"/>
      <c r="T125" s="234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5" t="s">
        <v>168</v>
      </c>
      <c r="AU125" s="235" t="s">
        <v>81</v>
      </c>
      <c r="AV125" s="12" t="s">
        <v>83</v>
      </c>
      <c r="AW125" s="12" t="s">
        <v>30</v>
      </c>
      <c r="AX125" s="12" t="s">
        <v>73</v>
      </c>
      <c r="AY125" s="235" t="s">
        <v>148</v>
      </c>
    </row>
    <row r="126" s="13" customFormat="1">
      <c r="A126" s="13"/>
      <c r="B126" s="236"/>
      <c r="C126" s="237"/>
      <c r="D126" s="226" t="s">
        <v>168</v>
      </c>
      <c r="E126" s="238" t="s">
        <v>1</v>
      </c>
      <c r="F126" s="239" t="s">
        <v>170</v>
      </c>
      <c r="G126" s="237"/>
      <c r="H126" s="240">
        <v>182.09999999999999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168</v>
      </c>
      <c r="AU126" s="246" t="s">
        <v>81</v>
      </c>
      <c r="AV126" s="13" t="s">
        <v>153</v>
      </c>
      <c r="AW126" s="13" t="s">
        <v>30</v>
      </c>
      <c r="AX126" s="13" t="s">
        <v>81</v>
      </c>
      <c r="AY126" s="246" t="s">
        <v>148</v>
      </c>
    </row>
    <row r="127" s="2" customFormat="1" ht="16.5" customHeight="1">
      <c r="A127" s="39"/>
      <c r="B127" s="40"/>
      <c r="C127" s="211" t="s">
        <v>156</v>
      </c>
      <c r="D127" s="211" t="s">
        <v>149</v>
      </c>
      <c r="E127" s="212" t="s">
        <v>720</v>
      </c>
      <c r="F127" s="213" t="s">
        <v>721</v>
      </c>
      <c r="G127" s="214" t="s">
        <v>152</v>
      </c>
      <c r="H127" s="215">
        <v>80.75</v>
      </c>
      <c r="I127" s="216"/>
      <c r="J127" s="217">
        <f>ROUND(I127*H127,2)</f>
        <v>0</v>
      </c>
      <c r="K127" s="213" t="s">
        <v>1</v>
      </c>
      <c r="L127" s="45"/>
      <c r="M127" s="218" t="s">
        <v>1</v>
      </c>
      <c r="N127" s="219" t="s">
        <v>38</v>
      </c>
      <c r="O127" s="92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2" t="s">
        <v>153</v>
      </c>
      <c r="AT127" s="222" t="s">
        <v>149</v>
      </c>
      <c r="AU127" s="222" t="s">
        <v>81</v>
      </c>
      <c r="AY127" s="18" t="s">
        <v>148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8" t="s">
        <v>81</v>
      </c>
      <c r="BK127" s="223">
        <f>ROUND(I127*H127,2)</f>
        <v>0</v>
      </c>
      <c r="BL127" s="18" t="s">
        <v>153</v>
      </c>
      <c r="BM127" s="222" t="s">
        <v>160</v>
      </c>
    </row>
    <row r="128" s="12" customFormat="1">
      <c r="A128" s="12"/>
      <c r="B128" s="224"/>
      <c r="C128" s="225"/>
      <c r="D128" s="226" t="s">
        <v>168</v>
      </c>
      <c r="E128" s="227" t="s">
        <v>1</v>
      </c>
      <c r="F128" s="228" t="s">
        <v>963</v>
      </c>
      <c r="G128" s="225"/>
      <c r="H128" s="229">
        <v>80.75</v>
      </c>
      <c r="I128" s="230"/>
      <c r="J128" s="225"/>
      <c r="K128" s="225"/>
      <c r="L128" s="231"/>
      <c r="M128" s="232"/>
      <c r="N128" s="233"/>
      <c r="O128" s="233"/>
      <c r="P128" s="233"/>
      <c r="Q128" s="233"/>
      <c r="R128" s="233"/>
      <c r="S128" s="233"/>
      <c r="T128" s="234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5" t="s">
        <v>168</v>
      </c>
      <c r="AU128" s="235" t="s">
        <v>81</v>
      </c>
      <c r="AV128" s="12" t="s">
        <v>83</v>
      </c>
      <c r="AW128" s="12" t="s">
        <v>30</v>
      </c>
      <c r="AX128" s="12" t="s">
        <v>73</v>
      </c>
      <c r="AY128" s="235" t="s">
        <v>148</v>
      </c>
    </row>
    <row r="129" s="13" customFormat="1">
      <c r="A129" s="13"/>
      <c r="B129" s="236"/>
      <c r="C129" s="237"/>
      <c r="D129" s="226" t="s">
        <v>168</v>
      </c>
      <c r="E129" s="238" t="s">
        <v>1</v>
      </c>
      <c r="F129" s="239" t="s">
        <v>170</v>
      </c>
      <c r="G129" s="237"/>
      <c r="H129" s="240">
        <v>80.75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168</v>
      </c>
      <c r="AU129" s="246" t="s">
        <v>81</v>
      </c>
      <c r="AV129" s="13" t="s">
        <v>153</v>
      </c>
      <c r="AW129" s="13" t="s">
        <v>30</v>
      </c>
      <c r="AX129" s="13" t="s">
        <v>81</v>
      </c>
      <c r="AY129" s="246" t="s">
        <v>148</v>
      </c>
    </row>
    <row r="130" s="2" customFormat="1" ht="16.5" customHeight="1">
      <c r="A130" s="39"/>
      <c r="B130" s="40"/>
      <c r="C130" s="211" t="s">
        <v>153</v>
      </c>
      <c r="D130" s="211" t="s">
        <v>149</v>
      </c>
      <c r="E130" s="212" t="s">
        <v>739</v>
      </c>
      <c r="F130" s="213" t="s">
        <v>740</v>
      </c>
      <c r="G130" s="214" t="s">
        <v>603</v>
      </c>
      <c r="H130" s="215">
        <v>2.423</v>
      </c>
      <c r="I130" s="216"/>
      <c r="J130" s="217">
        <f>ROUND(I130*H130,2)</f>
        <v>0</v>
      </c>
      <c r="K130" s="213" t="s">
        <v>1</v>
      </c>
      <c r="L130" s="45"/>
      <c r="M130" s="218" t="s">
        <v>1</v>
      </c>
      <c r="N130" s="219" t="s">
        <v>38</v>
      </c>
      <c r="O130" s="92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2" t="s">
        <v>153</v>
      </c>
      <c r="AT130" s="222" t="s">
        <v>149</v>
      </c>
      <c r="AU130" s="222" t="s">
        <v>81</v>
      </c>
      <c r="AY130" s="18" t="s">
        <v>148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8" t="s">
        <v>81</v>
      </c>
      <c r="BK130" s="223">
        <f>ROUND(I130*H130,2)</f>
        <v>0</v>
      </c>
      <c r="BL130" s="18" t="s">
        <v>153</v>
      </c>
      <c r="BM130" s="222" t="s">
        <v>163</v>
      </c>
    </row>
    <row r="131" s="12" customFormat="1">
      <c r="A131" s="12"/>
      <c r="B131" s="224"/>
      <c r="C131" s="225"/>
      <c r="D131" s="226" t="s">
        <v>168</v>
      </c>
      <c r="E131" s="227" t="s">
        <v>1</v>
      </c>
      <c r="F131" s="228" t="s">
        <v>964</v>
      </c>
      <c r="G131" s="225"/>
      <c r="H131" s="229">
        <v>2.423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5" t="s">
        <v>168</v>
      </c>
      <c r="AU131" s="235" t="s">
        <v>81</v>
      </c>
      <c r="AV131" s="12" t="s">
        <v>83</v>
      </c>
      <c r="AW131" s="12" t="s">
        <v>30</v>
      </c>
      <c r="AX131" s="12" t="s">
        <v>73</v>
      </c>
      <c r="AY131" s="235" t="s">
        <v>148</v>
      </c>
    </row>
    <row r="132" s="13" customFormat="1">
      <c r="A132" s="13"/>
      <c r="B132" s="236"/>
      <c r="C132" s="237"/>
      <c r="D132" s="226" t="s">
        <v>168</v>
      </c>
      <c r="E132" s="238" t="s">
        <v>1</v>
      </c>
      <c r="F132" s="239" t="s">
        <v>170</v>
      </c>
      <c r="G132" s="237"/>
      <c r="H132" s="240">
        <v>2.423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168</v>
      </c>
      <c r="AU132" s="246" t="s">
        <v>81</v>
      </c>
      <c r="AV132" s="13" t="s">
        <v>153</v>
      </c>
      <c r="AW132" s="13" t="s">
        <v>30</v>
      </c>
      <c r="AX132" s="13" t="s">
        <v>81</v>
      </c>
      <c r="AY132" s="246" t="s">
        <v>148</v>
      </c>
    </row>
    <row r="133" s="11" customFormat="1" ht="25.92" customHeight="1">
      <c r="A133" s="11"/>
      <c r="B133" s="197"/>
      <c r="C133" s="198"/>
      <c r="D133" s="199" t="s">
        <v>72</v>
      </c>
      <c r="E133" s="200" t="s">
        <v>164</v>
      </c>
      <c r="F133" s="200" t="s">
        <v>342</v>
      </c>
      <c r="G133" s="198"/>
      <c r="H133" s="198"/>
      <c r="I133" s="201"/>
      <c r="J133" s="202">
        <f>BK133</f>
        <v>0</v>
      </c>
      <c r="K133" s="198"/>
      <c r="L133" s="203"/>
      <c r="M133" s="204"/>
      <c r="N133" s="205"/>
      <c r="O133" s="205"/>
      <c r="P133" s="206">
        <f>SUM(P134:P159)</f>
        <v>0</v>
      </c>
      <c r="Q133" s="205"/>
      <c r="R133" s="206">
        <f>SUM(R134:R159)</f>
        <v>0</v>
      </c>
      <c r="S133" s="205"/>
      <c r="T133" s="207">
        <f>SUM(T134:T159)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08" t="s">
        <v>81</v>
      </c>
      <c r="AT133" s="209" t="s">
        <v>72</v>
      </c>
      <c r="AU133" s="209" t="s">
        <v>73</v>
      </c>
      <c r="AY133" s="208" t="s">
        <v>148</v>
      </c>
      <c r="BK133" s="210">
        <f>SUM(BK134:BK159)</f>
        <v>0</v>
      </c>
    </row>
    <row r="134" s="2" customFormat="1" ht="16.5" customHeight="1">
      <c r="A134" s="39"/>
      <c r="B134" s="40"/>
      <c r="C134" s="211" t="s">
        <v>164</v>
      </c>
      <c r="D134" s="211" t="s">
        <v>149</v>
      </c>
      <c r="E134" s="212" t="s">
        <v>777</v>
      </c>
      <c r="F134" s="213" t="s">
        <v>778</v>
      </c>
      <c r="G134" s="214" t="s">
        <v>152</v>
      </c>
      <c r="H134" s="215">
        <v>182.09999999999999</v>
      </c>
      <c r="I134" s="216"/>
      <c r="J134" s="217">
        <f>ROUND(I134*H134,2)</f>
        <v>0</v>
      </c>
      <c r="K134" s="213" t="s">
        <v>1</v>
      </c>
      <c r="L134" s="45"/>
      <c r="M134" s="218" t="s">
        <v>1</v>
      </c>
      <c r="N134" s="219" t="s">
        <v>38</v>
      </c>
      <c r="O134" s="92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2" t="s">
        <v>153</v>
      </c>
      <c r="AT134" s="222" t="s">
        <v>149</v>
      </c>
      <c r="AU134" s="222" t="s">
        <v>81</v>
      </c>
      <c r="AY134" s="18" t="s">
        <v>148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8" t="s">
        <v>81</v>
      </c>
      <c r="BK134" s="223">
        <f>ROUND(I134*H134,2)</f>
        <v>0</v>
      </c>
      <c r="BL134" s="18" t="s">
        <v>153</v>
      </c>
      <c r="BM134" s="222" t="s">
        <v>167</v>
      </c>
    </row>
    <row r="135" s="15" customFormat="1">
      <c r="A135" s="15"/>
      <c r="B135" s="263"/>
      <c r="C135" s="264"/>
      <c r="D135" s="226" t="s">
        <v>168</v>
      </c>
      <c r="E135" s="265" t="s">
        <v>1</v>
      </c>
      <c r="F135" s="266" t="s">
        <v>965</v>
      </c>
      <c r="G135" s="264"/>
      <c r="H135" s="265" t="s">
        <v>1</v>
      </c>
      <c r="I135" s="267"/>
      <c r="J135" s="264"/>
      <c r="K135" s="264"/>
      <c r="L135" s="268"/>
      <c r="M135" s="269"/>
      <c r="N135" s="270"/>
      <c r="O135" s="270"/>
      <c r="P135" s="270"/>
      <c r="Q135" s="270"/>
      <c r="R135" s="270"/>
      <c r="S135" s="270"/>
      <c r="T135" s="27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2" t="s">
        <v>168</v>
      </c>
      <c r="AU135" s="272" t="s">
        <v>81</v>
      </c>
      <c r="AV135" s="15" t="s">
        <v>81</v>
      </c>
      <c r="AW135" s="15" t="s">
        <v>30</v>
      </c>
      <c r="AX135" s="15" t="s">
        <v>73</v>
      </c>
      <c r="AY135" s="272" t="s">
        <v>148</v>
      </c>
    </row>
    <row r="136" s="12" customFormat="1">
      <c r="A136" s="12"/>
      <c r="B136" s="224"/>
      <c r="C136" s="225"/>
      <c r="D136" s="226" t="s">
        <v>168</v>
      </c>
      <c r="E136" s="227" t="s">
        <v>1</v>
      </c>
      <c r="F136" s="228" t="s">
        <v>962</v>
      </c>
      <c r="G136" s="225"/>
      <c r="H136" s="229">
        <v>182.09999999999999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5" t="s">
        <v>168</v>
      </c>
      <c r="AU136" s="235" t="s">
        <v>81</v>
      </c>
      <c r="AV136" s="12" t="s">
        <v>83</v>
      </c>
      <c r="AW136" s="12" t="s">
        <v>30</v>
      </c>
      <c r="AX136" s="12" t="s">
        <v>73</v>
      </c>
      <c r="AY136" s="235" t="s">
        <v>148</v>
      </c>
    </row>
    <row r="137" s="13" customFormat="1">
      <c r="A137" s="13"/>
      <c r="B137" s="236"/>
      <c r="C137" s="237"/>
      <c r="D137" s="226" t="s">
        <v>168</v>
      </c>
      <c r="E137" s="238" t="s">
        <v>1</v>
      </c>
      <c r="F137" s="239" t="s">
        <v>170</v>
      </c>
      <c r="G137" s="237"/>
      <c r="H137" s="240">
        <v>182.09999999999999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168</v>
      </c>
      <c r="AU137" s="246" t="s">
        <v>81</v>
      </c>
      <c r="AV137" s="13" t="s">
        <v>153</v>
      </c>
      <c r="AW137" s="13" t="s">
        <v>30</v>
      </c>
      <c r="AX137" s="13" t="s">
        <v>81</v>
      </c>
      <c r="AY137" s="246" t="s">
        <v>148</v>
      </c>
    </row>
    <row r="138" s="2" customFormat="1" ht="16.5" customHeight="1">
      <c r="A138" s="39"/>
      <c r="B138" s="40"/>
      <c r="C138" s="211" t="s">
        <v>160</v>
      </c>
      <c r="D138" s="211" t="s">
        <v>149</v>
      </c>
      <c r="E138" s="212" t="s">
        <v>805</v>
      </c>
      <c r="F138" s="213" t="s">
        <v>966</v>
      </c>
      <c r="G138" s="214" t="s">
        <v>152</v>
      </c>
      <c r="H138" s="215">
        <v>4.4000000000000004</v>
      </c>
      <c r="I138" s="216"/>
      <c r="J138" s="217">
        <f>ROUND(I138*H138,2)</f>
        <v>0</v>
      </c>
      <c r="K138" s="213" t="s">
        <v>1</v>
      </c>
      <c r="L138" s="45"/>
      <c r="M138" s="218" t="s">
        <v>1</v>
      </c>
      <c r="N138" s="219" t="s">
        <v>38</v>
      </c>
      <c r="O138" s="92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2" t="s">
        <v>153</v>
      </c>
      <c r="AT138" s="222" t="s">
        <v>149</v>
      </c>
      <c r="AU138" s="222" t="s">
        <v>81</v>
      </c>
      <c r="AY138" s="18" t="s">
        <v>148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8" t="s">
        <v>81</v>
      </c>
      <c r="BK138" s="223">
        <f>ROUND(I138*H138,2)</f>
        <v>0</v>
      </c>
      <c r="BL138" s="18" t="s">
        <v>153</v>
      </c>
      <c r="BM138" s="222" t="s">
        <v>8</v>
      </c>
    </row>
    <row r="139" s="15" customFormat="1">
      <c r="A139" s="15"/>
      <c r="B139" s="263"/>
      <c r="C139" s="264"/>
      <c r="D139" s="226" t="s">
        <v>168</v>
      </c>
      <c r="E139" s="265" t="s">
        <v>1</v>
      </c>
      <c r="F139" s="266" t="s">
        <v>967</v>
      </c>
      <c r="G139" s="264"/>
      <c r="H139" s="265" t="s">
        <v>1</v>
      </c>
      <c r="I139" s="267"/>
      <c r="J139" s="264"/>
      <c r="K139" s="264"/>
      <c r="L139" s="268"/>
      <c r="M139" s="269"/>
      <c r="N139" s="270"/>
      <c r="O139" s="270"/>
      <c r="P139" s="270"/>
      <c r="Q139" s="270"/>
      <c r="R139" s="270"/>
      <c r="S139" s="270"/>
      <c r="T139" s="27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2" t="s">
        <v>168</v>
      </c>
      <c r="AU139" s="272" t="s">
        <v>81</v>
      </c>
      <c r="AV139" s="15" t="s">
        <v>81</v>
      </c>
      <c r="AW139" s="15" t="s">
        <v>30</v>
      </c>
      <c r="AX139" s="15" t="s">
        <v>73</v>
      </c>
      <c r="AY139" s="272" t="s">
        <v>148</v>
      </c>
    </row>
    <row r="140" s="12" customFormat="1">
      <c r="A140" s="12"/>
      <c r="B140" s="224"/>
      <c r="C140" s="225"/>
      <c r="D140" s="226" t="s">
        <v>168</v>
      </c>
      <c r="E140" s="227" t="s">
        <v>1</v>
      </c>
      <c r="F140" s="228" t="s">
        <v>968</v>
      </c>
      <c r="G140" s="225"/>
      <c r="H140" s="229">
        <v>2.5</v>
      </c>
      <c r="I140" s="230"/>
      <c r="J140" s="225"/>
      <c r="K140" s="225"/>
      <c r="L140" s="231"/>
      <c r="M140" s="232"/>
      <c r="N140" s="233"/>
      <c r="O140" s="233"/>
      <c r="P140" s="233"/>
      <c r="Q140" s="233"/>
      <c r="R140" s="233"/>
      <c r="S140" s="233"/>
      <c r="T140" s="234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5" t="s">
        <v>168</v>
      </c>
      <c r="AU140" s="235" t="s">
        <v>81</v>
      </c>
      <c r="AV140" s="12" t="s">
        <v>83</v>
      </c>
      <c r="AW140" s="12" t="s">
        <v>30</v>
      </c>
      <c r="AX140" s="12" t="s">
        <v>73</v>
      </c>
      <c r="AY140" s="235" t="s">
        <v>148</v>
      </c>
    </row>
    <row r="141" s="15" customFormat="1">
      <c r="A141" s="15"/>
      <c r="B141" s="263"/>
      <c r="C141" s="264"/>
      <c r="D141" s="226" t="s">
        <v>168</v>
      </c>
      <c r="E141" s="265" t="s">
        <v>1</v>
      </c>
      <c r="F141" s="266" t="s">
        <v>785</v>
      </c>
      <c r="G141" s="264"/>
      <c r="H141" s="265" t="s">
        <v>1</v>
      </c>
      <c r="I141" s="267"/>
      <c r="J141" s="264"/>
      <c r="K141" s="264"/>
      <c r="L141" s="268"/>
      <c r="M141" s="269"/>
      <c r="N141" s="270"/>
      <c r="O141" s="270"/>
      <c r="P141" s="270"/>
      <c r="Q141" s="270"/>
      <c r="R141" s="270"/>
      <c r="S141" s="270"/>
      <c r="T141" s="27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2" t="s">
        <v>168</v>
      </c>
      <c r="AU141" s="272" t="s">
        <v>81</v>
      </c>
      <c r="AV141" s="15" t="s">
        <v>81</v>
      </c>
      <c r="AW141" s="15" t="s">
        <v>30</v>
      </c>
      <c r="AX141" s="15" t="s">
        <v>73</v>
      </c>
      <c r="AY141" s="272" t="s">
        <v>148</v>
      </c>
    </row>
    <row r="142" s="12" customFormat="1">
      <c r="A142" s="12"/>
      <c r="B142" s="224"/>
      <c r="C142" s="225"/>
      <c r="D142" s="226" t="s">
        <v>168</v>
      </c>
      <c r="E142" s="227" t="s">
        <v>1</v>
      </c>
      <c r="F142" s="228" t="s">
        <v>969</v>
      </c>
      <c r="G142" s="225"/>
      <c r="H142" s="229">
        <v>1.8999999999999999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5" t="s">
        <v>168</v>
      </c>
      <c r="AU142" s="235" t="s">
        <v>81</v>
      </c>
      <c r="AV142" s="12" t="s">
        <v>83</v>
      </c>
      <c r="AW142" s="12" t="s">
        <v>30</v>
      </c>
      <c r="AX142" s="12" t="s">
        <v>73</v>
      </c>
      <c r="AY142" s="235" t="s">
        <v>148</v>
      </c>
    </row>
    <row r="143" s="13" customFormat="1">
      <c r="A143" s="13"/>
      <c r="B143" s="236"/>
      <c r="C143" s="237"/>
      <c r="D143" s="226" t="s">
        <v>168</v>
      </c>
      <c r="E143" s="238" t="s">
        <v>1</v>
      </c>
      <c r="F143" s="239" t="s">
        <v>170</v>
      </c>
      <c r="G143" s="237"/>
      <c r="H143" s="240">
        <v>4.4000000000000004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168</v>
      </c>
      <c r="AU143" s="246" t="s">
        <v>81</v>
      </c>
      <c r="AV143" s="13" t="s">
        <v>153</v>
      </c>
      <c r="AW143" s="13" t="s">
        <v>30</v>
      </c>
      <c r="AX143" s="13" t="s">
        <v>81</v>
      </c>
      <c r="AY143" s="246" t="s">
        <v>148</v>
      </c>
    </row>
    <row r="144" s="2" customFormat="1" ht="16.5" customHeight="1">
      <c r="A144" s="39"/>
      <c r="B144" s="40"/>
      <c r="C144" s="211" t="s">
        <v>174</v>
      </c>
      <c r="D144" s="211" t="s">
        <v>149</v>
      </c>
      <c r="E144" s="212" t="s">
        <v>950</v>
      </c>
      <c r="F144" s="213" t="s">
        <v>806</v>
      </c>
      <c r="G144" s="214" t="s">
        <v>152</v>
      </c>
      <c r="H144" s="215">
        <v>182.09999999999999</v>
      </c>
      <c r="I144" s="216"/>
      <c r="J144" s="217">
        <f>ROUND(I144*H144,2)</f>
        <v>0</v>
      </c>
      <c r="K144" s="213" t="s">
        <v>1</v>
      </c>
      <c r="L144" s="45"/>
      <c r="M144" s="218" t="s">
        <v>1</v>
      </c>
      <c r="N144" s="219" t="s">
        <v>38</v>
      </c>
      <c r="O144" s="92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2" t="s">
        <v>153</v>
      </c>
      <c r="AT144" s="222" t="s">
        <v>149</v>
      </c>
      <c r="AU144" s="222" t="s">
        <v>81</v>
      </c>
      <c r="AY144" s="18" t="s">
        <v>148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8" t="s">
        <v>81</v>
      </c>
      <c r="BK144" s="223">
        <f>ROUND(I144*H144,2)</f>
        <v>0</v>
      </c>
      <c r="BL144" s="18" t="s">
        <v>153</v>
      </c>
      <c r="BM144" s="222" t="s">
        <v>177</v>
      </c>
    </row>
    <row r="145" s="15" customFormat="1">
      <c r="A145" s="15"/>
      <c r="B145" s="263"/>
      <c r="C145" s="264"/>
      <c r="D145" s="226" t="s">
        <v>168</v>
      </c>
      <c r="E145" s="265" t="s">
        <v>1</v>
      </c>
      <c r="F145" s="266" t="s">
        <v>961</v>
      </c>
      <c r="G145" s="264"/>
      <c r="H145" s="265" t="s">
        <v>1</v>
      </c>
      <c r="I145" s="267"/>
      <c r="J145" s="264"/>
      <c r="K145" s="264"/>
      <c r="L145" s="268"/>
      <c r="M145" s="269"/>
      <c r="N145" s="270"/>
      <c r="O145" s="270"/>
      <c r="P145" s="270"/>
      <c r="Q145" s="270"/>
      <c r="R145" s="270"/>
      <c r="S145" s="270"/>
      <c r="T145" s="27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2" t="s">
        <v>168</v>
      </c>
      <c r="AU145" s="272" t="s">
        <v>81</v>
      </c>
      <c r="AV145" s="15" t="s">
        <v>81</v>
      </c>
      <c r="AW145" s="15" t="s">
        <v>30</v>
      </c>
      <c r="AX145" s="15" t="s">
        <v>73</v>
      </c>
      <c r="AY145" s="272" t="s">
        <v>148</v>
      </c>
    </row>
    <row r="146" s="12" customFormat="1">
      <c r="A146" s="12"/>
      <c r="B146" s="224"/>
      <c r="C146" s="225"/>
      <c r="D146" s="226" t="s">
        <v>168</v>
      </c>
      <c r="E146" s="227" t="s">
        <v>1</v>
      </c>
      <c r="F146" s="228" t="s">
        <v>962</v>
      </c>
      <c r="G146" s="225"/>
      <c r="H146" s="229">
        <v>182.09999999999999</v>
      </c>
      <c r="I146" s="230"/>
      <c r="J146" s="225"/>
      <c r="K146" s="225"/>
      <c r="L146" s="231"/>
      <c r="M146" s="232"/>
      <c r="N146" s="233"/>
      <c r="O146" s="233"/>
      <c r="P146" s="233"/>
      <c r="Q146" s="233"/>
      <c r="R146" s="233"/>
      <c r="S146" s="233"/>
      <c r="T146" s="234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5" t="s">
        <v>168</v>
      </c>
      <c r="AU146" s="235" t="s">
        <v>81</v>
      </c>
      <c r="AV146" s="12" t="s">
        <v>83</v>
      </c>
      <c r="AW146" s="12" t="s">
        <v>30</v>
      </c>
      <c r="AX146" s="12" t="s">
        <v>73</v>
      </c>
      <c r="AY146" s="235" t="s">
        <v>148</v>
      </c>
    </row>
    <row r="147" s="13" customFormat="1">
      <c r="A147" s="13"/>
      <c r="B147" s="236"/>
      <c r="C147" s="237"/>
      <c r="D147" s="226" t="s">
        <v>168</v>
      </c>
      <c r="E147" s="238" t="s">
        <v>1</v>
      </c>
      <c r="F147" s="239" t="s">
        <v>170</v>
      </c>
      <c r="G147" s="237"/>
      <c r="H147" s="240">
        <v>182.09999999999999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168</v>
      </c>
      <c r="AU147" s="246" t="s">
        <v>81</v>
      </c>
      <c r="AV147" s="13" t="s">
        <v>153</v>
      </c>
      <c r="AW147" s="13" t="s">
        <v>30</v>
      </c>
      <c r="AX147" s="13" t="s">
        <v>81</v>
      </c>
      <c r="AY147" s="246" t="s">
        <v>148</v>
      </c>
    </row>
    <row r="148" s="2" customFormat="1" ht="16.5" customHeight="1">
      <c r="A148" s="39"/>
      <c r="B148" s="40"/>
      <c r="C148" s="211" t="s">
        <v>163</v>
      </c>
      <c r="D148" s="211" t="s">
        <v>149</v>
      </c>
      <c r="E148" s="212" t="s">
        <v>824</v>
      </c>
      <c r="F148" s="213" t="s">
        <v>825</v>
      </c>
      <c r="G148" s="214" t="s">
        <v>152</v>
      </c>
      <c r="H148" s="215">
        <v>2.0899999999999999</v>
      </c>
      <c r="I148" s="216"/>
      <c r="J148" s="217">
        <f>ROUND(I148*H148,2)</f>
        <v>0</v>
      </c>
      <c r="K148" s="213" t="s">
        <v>1</v>
      </c>
      <c r="L148" s="45"/>
      <c r="M148" s="218" t="s">
        <v>1</v>
      </c>
      <c r="N148" s="219" t="s">
        <v>38</v>
      </c>
      <c r="O148" s="92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2" t="s">
        <v>153</v>
      </c>
      <c r="AT148" s="222" t="s">
        <v>149</v>
      </c>
      <c r="AU148" s="222" t="s">
        <v>81</v>
      </c>
      <c r="AY148" s="18" t="s">
        <v>148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8" t="s">
        <v>81</v>
      </c>
      <c r="BK148" s="223">
        <f>ROUND(I148*H148,2)</f>
        <v>0</v>
      </c>
      <c r="BL148" s="18" t="s">
        <v>153</v>
      </c>
      <c r="BM148" s="222" t="s">
        <v>182</v>
      </c>
    </row>
    <row r="149" s="15" customFormat="1">
      <c r="A149" s="15"/>
      <c r="B149" s="263"/>
      <c r="C149" s="264"/>
      <c r="D149" s="226" t="s">
        <v>168</v>
      </c>
      <c r="E149" s="265" t="s">
        <v>1</v>
      </c>
      <c r="F149" s="266" t="s">
        <v>779</v>
      </c>
      <c r="G149" s="264"/>
      <c r="H149" s="265" t="s">
        <v>1</v>
      </c>
      <c r="I149" s="267"/>
      <c r="J149" s="264"/>
      <c r="K149" s="264"/>
      <c r="L149" s="268"/>
      <c r="M149" s="269"/>
      <c r="N149" s="270"/>
      <c r="O149" s="270"/>
      <c r="P149" s="270"/>
      <c r="Q149" s="270"/>
      <c r="R149" s="270"/>
      <c r="S149" s="270"/>
      <c r="T149" s="271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2" t="s">
        <v>168</v>
      </c>
      <c r="AU149" s="272" t="s">
        <v>81</v>
      </c>
      <c r="AV149" s="15" t="s">
        <v>81</v>
      </c>
      <c r="AW149" s="15" t="s">
        <v>30</v>
      </c>
      <c r="AX149" s="15" t="s">
        <v>73</v>
      </c>
      <c r="AY149" s="272" t="s">
        <v>148</v>
      </c>
    </row>
    <row r="150" s="12" customFormat="1">
      <c r="A150" s="12"/>
      <c r="B150" s="224"/>
      <c r="C150" s="225"/>
      <c r="D150" s="226" t="s">
        <v>168</v>
      </c>
      <c r="E150" s="227" t="s">
        <v>1</v>
      </c>
      <c r="F150" s="228" t="s">
        <v>970</v>
      </c>
      <c r="G150" s="225"/>
      <c r="H150" s="229">
        <v>2.0899999999999999</v>
      </c>
      <c r="I150" s="230"/>
      <c r="J150" s="225"/>
      <c r="K150" s="225"/>
      <c r="L150" s="231"/>
      <c r="M150" s="232"/>
      <c r="N150" s="233"/>
      <c r="O150" s="233"/>
      <c r="P150" s="233"/>
      <c r="Q150" s="233"/>
      <c r="R150" s="233"/>
      <c r="S150" s="233"/>
      <c r="T150" s="234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5" t="s">
        <v>168</v>
      </c>
      <c r="AU150" s="235" t="s">
        <v>81</v>
      </c>
      <c r="AV150" s="12" t="s">
        <v>83</v>
      </c>
      <c r="AW150" s="12" t="s">
        <v>30</v>
      </c>
      <c r="AX150" s="12" t="s">
        <v>73</v>
      </c>
      <c r="AY150" s="235" t="s">
        <v>148</v>
      </c>
    </row>
    <row r="151" s="13" customFormat="1">
      <c r="A151" s="13"/>
      <c r="B151" s="236"/>
      <c r="C151" s="237"/>
      <c r="D151" s="226" t="s">
        <v>168</v>
      </c>
      <c r="E151" s="238" t="s">
        <v>1</v>
      </c>
      <c r="F151" s="239" t="s">
        <v>170</v>
      </c>
      <c r="G151" s="237"/>
      <c r="H151" s="240">
        <v>2.0899999999999999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168</v>
      </c>
      <c r="AU151" s="246" t="s">
        <v>81</v>
      </c>
      <c r="AV151" s="13" t="s">
        <v>153</v>
      </c>
      <c r="AW151" s="13" t="s">
        <v>30</v>
      </c>
      <c r="AX151" s="13" t="s">
        <v>81</v>
      </c>
      <c r="AY151" s="246" t="s">
        <v>148</v>
      </c>
    </row>
    <row r="152" s="2" customFormat="1" ht="16.5" customHeight="1">
      <c r="A152" s="39"/>
      <c r="B152" s="40"/>
      <c r="C152" s="211" t="s">
        <v>187</v>
      </c>
      <c r="D152" s="211" t="s">
        <v>149</v>
      </c>
      <c r="E152" s="212" t="s">
        <v>834</v>
      </c>
      <c r="F152" s="213" t="s">
        <v>835</v>
      </c>
      <c r="G152" s="214" t="s">
        <v>152</v>
      </c>
      <c r="H152" s="215">
        <v>2.75</v>
      </c>
      <c r="I152" s="216"/>
      <c r="J152" s="217">
        <f>ROUND(I152*H152,2)</f>
        <v>0</v>
      </c>
      <c r="K152" s="213" t="s">
        <v>1</v>
      </c>
      <c r="L152" s="45"/>
      <c r="M152" s="218" t="s">
        <v>1</v>
      </c>
      <c r="N152" s="219" t="s">
        <v>38</v>
      </c>
      <c r="O152" s="92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2" t="s">
        <v>153</v>
      </c>
      <c r="AT152" s="222" t="s">
        <v>149</v>
      </c>
      <c r="AU152" s="222" t="s">
        <v>81</v>
      </c>
      <c r="AY152" s="18" t="s">
        <v>148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8" t="s">
        <v>81</v>
      </c>
      <c r="BK152" s="223">
        <f>ROUND(I152*H152,2)</f>
        <v>0</v>
      </c>
      <c r="BL152" s="18" t="s">
        <v>153</v>
      </c>
      <c r="BM152" s="222" t="s">
        <v>190</v>
      </c>
    </row>
    <row r="153" s="15" customFormat="1">
      <c r="A153" s="15"/>
      <c r="B153" s="263"/>
      <c r="C153" s="264"/>
      <c r="D153" s="226" t="s">
        <v>168</v>
      </c>
      <c r="E153" s="265" t="s">
        <v>1</v>
      </c>
      <c r="F153" s="266" t="s">
        <v>836</v>
      </c>
      <c r="G153" s="264"/>
      <c r="H153" s="265" t="s">
        <v>1</v>
      </c>
      <c r="I153" s="267"/>
      <c r="J153" s="264"/>
      <c r="K153" s="264"/>
      <c r="L153" s="268"/>
      <c r="M153" s="269"/>
      <c r="N153" s="270"/>
      <c r="O153" s="270"/>
      <c r="P153" s="270"/>
      <c r="Q153" s="270"/>
      <c r="R153" s="270"/>
      <c r="S153" s="270"/>
      <c r="T153" s="27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2" t="s">
        <v>168</v>
      </c>
      <c r="AU153" s="272" t="s">
        <v>81</v>
      </c>
      <c r="AV153" s="15" t="s">
        <v>81</v>
      </c>
      <c r="AW153" s="15" t="s">
        <v>30</v>
      </c>
      <c r="AX153" s="15" t="s">
        <v>73</v>
      </c>
      <c r="AY153" s="272" t="s">
        <v>148</v>
      </c>
    </row>
    <row r="154" s="12" customFormat="1">
      <c r="A154" s="12"/>
      <c r="B154" s="224"/>
      <c r="C154" s="225"/>
      <c r="D154" s="226" t="s">
        <v>168</v>
      </c>
      <c r="E154" s="227" t="s">
        <v>1</v>
      </c>
      <c r="F154" s="228" t="s">
        <v>971</v>
      </c>
      <c r="G154" s="225"/>
      <c r="H154" s="229">
        <v>2.75</v>
      </c>
      <c r="I154" s="230"/>
      <c r="J154" s="225"/>
      <c r="K154" s="225"/>
      <c r="L154" s="231"/>
      <c r="M154" s="232"/>
      <c r="N154" s="233"/>
      <c r="O154" s="233"/>
      <c r="P154" s="233"/>
      <c r="Q154" s="233"/>
      <c r="R154" s="233"/>
      <c r="S154" s="233"/>
      <c r="T154" s="234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5" t="s">
        <v>168</v>
      </c>
      <c r="AU154" s="235" t="s">
        <v>81</v>
      </c>
      <c r="AV154" s="12" t="s">
        <v>83</v>
      </c>
      <c r="AW154" s="12" t="s">
        <v>30</v>
      </c>
      <c r="AX154" s="12" t="s">
        <v>73</v>
      </c>
      <c r="AY154" s="235" t="s">
        <v>148</v>
      </c>
    </row>
    <row r="155" s="13" customFormat="1">
      <c r="A155" s="13"/>
      <c r="B155" s="236"/>
      <c r="C155" s="237"/>
      <c r="D155" s="226" t="s">
        <v>168</v>
      </c>
      <c r="E155" s="238" t="s">
        <v>1</v>
      </c>
      <c r="F155" s="239" t="s">
        <v>170</v>
      </c>
      <c r="G155" s="237"/>
      <c r="H155" s="240">
        <v>2.75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168</v>
      </c>
      <c r="AU155" s="246" t="s">
        <v>81</v>
      </c>
      <c r="AV155" s="13" t="s">
        <v>153</v>
      </c>
      <c r="AW155" s="13" t="s">
        <v>30</v>
      </c>
      <c r="AX155" s="13" t="s">
        <v>81</v>
      </c>
      <c r="AY155" s="246" t="s">
        <v>148</v>
      </c>
    </row>
    <row r="156" s="2" customFormat="1" ht="16.5" customHeight="1">
      <c r="A156" s="39"/>
      <c r="B156" s="40"/>
      <c r="C156" s="211" t="s">
        <v>167</v>
      </c>
      <c r="D156" s="211" t="s">
        <v>149</v>
      </c>
      <c r="E156" s="212" t="s">
        <v>952</v>
      </c>
      <c r="F156" s="213" t="s">
        <v>953</v>
      </c>
      <c r="G156" s="214" t="s">
        <v>152</v>
      </c>
      <c r="H156" s="215">
        <v>200.31</v>
      </c>
      <c r="I156" s="216"/>
      <c r="J156" s="217">
        <f>ROUND(I156*H156,2)</f>
        <v>0</v>
      </c>
      <c r="K156" s="213" t="s">
        <v>1</v>
      </c>
      <c r="L156" s="45"/>
      <c r="M156" s="218" t="s">
        <v>1</v>
      </c>
      <c r="N156" s="219" t="s">
        <v>38</v>
      </c>
      <c r="O156" s="92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2" t="s">
        <v>153</v>
      </c>
      <c r="AT156" s="222" t="s">
        <v>149</v>
      </c>
      <c r="AU156" s="222" t="s">
        <v>81</v>
      </c>
      <c r="AY156" s="18" t="s">
        <v>148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8" t="s">
        <v>81</v>
      </c>
      <c r="BK156" s="223">
        <f>ROUND(I156*H156,2)</f>
        <v>0</v>
      </c>
      <c r="BL156" s="18" t="s">
        <v>153</v>
      </c>
      <c r="BM156" s="222" t="s">
        <v>194</v>
      </c>
    </row>
    <row r="157" s="15" customFormat="1">
      <c r="A157" s="15"/>
      <c r="B157" s="263"/>
      <c r="C157" s="264"/>
      <c r="D157" s="226" t="s">
        <v>168</v>
      </c>
      <c r="E157" s="265" t="s">
        <v>1</v>
      </c>
      <c r="F157" s="266" t="s">
        <v>961</v>
      </c>
      <c r="G157" s="264"/>
      <c r="H157" s="265" t="s">
        <v>1</v>
      </c>
      <c r="I157" s="267"/>
      <c r="J157" s="264"/>
      <c r="K157" s="264"/>
      <c r="L157" s="268"/>
      <c r="M157" s="269"/>
      <c r="N157" s="270"/>
      <c r="O157" s="270"/>
      <c r="P157" s="270"/>
      <c r="Q157" s="270"/>
      <c r="R157" s="270"/>
      <c r="S157" s="270"/>
      <c r="T157" s="27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2" t="s">
        <v>168</v>
      </c>
      <c r="AU157" s="272" t="s">
        <v>81</v>
      </c>
      <c r="AV157" s="15" t="s">
        <v>81</v>
      </c>
      <c r="AW157" s="15" t="s">
        <v>30</v>
      </c>
      <c r="AX157" s="15" t="s">
        <v>73</v>
      </c>
      <c r="AY157" s="272" t="s">
        <v>148</v>
      </c>
    </row>
    <row r="158" s="12" customFormat="1">
      <c r="A158" s="12"/>
      <c r="B158" s="224"/>
      <c r="C158" s="225"/>
      <c r="D158" s="226" t="s">
        <v>168</v>
      </c>
      <c r="E158" s="227" t="s">
        <v>1</v>
      </c>
      <c r="F158" s="228" t="s">
        <v>972</v>
      </c>
      <c r="G158" s="225"/>
      <c r="H158" s="229">
        <v>200.31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5" t="s">
        <v>168</v>
      </c>
      <c r="AU158" s="235" t="s">
        <v>81</v>
      </c>
      <c r="AV158" s="12" t="s">
        <v>83</v>
      </c>
      <c r="AW158" s="12" t="s">
        <v>30</v>
      </c>
      <c r="AX158" s="12" t="s">
        <v>73</v>
      </c>
      <c r="AY158" s="235" t="s">
        <v>148</v>
      </c>
    </row>
    <row r="159" s="13" customFormat="1">
      <c r="A159" s="13"/>
      <c r="B159" s="236"/>
      <c r="C159" s="237"/>
      <c r="D159" s="226" t="s">
        <v>168</v>
      </c>
      <c r="E159" s="238" t="s">
        <v>1</v>
      </c>
      <c r="F159" s="239" t="s">
        <v>170</v>
      </c>
      <c r="G159" s="237"/>
      <c r="H159" s="240">
        <v>200.31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168</v>
      </c>
      <c r="AU159" s="246" t="s">
        <v>81</v>
      </c>
      <c r="AV159" s="13" t="s">
        <v>153</v>
      </c>
      <c r="AW159" s="13" t="s">
        <v>30</v>
      </c>
      <c r="AX159" s="13" t="s">
        <v>81</v>
      </c>
      <c r="AY159" s="246" t="s">
        <v>148</v>
      </c>
    </row>
    <row r="160" s="11" customFormat="1" ht="25.92" customHeight="1">
      <c r="A160" s="11"/>
      <c r="B160" s="197"/>
      <c r="C160" s="198"/>
      <c r="D160" s="199" t="s">
        <v>72</v>
      </c>
      <c r="E160" s="200" t="s">
        <v>844</v>
      </c>
      <c r="F160" s="200" t="s">
        <v>845</v>
      </c>
      <c r="G160" s="198"/>
      <c r="H160" s="198"/>
      <c r="I160" s="201"/>
      <c r="J160" s="202">
        <f>BK160</f>
        <v>0</v>
      </c>
      <c r="K160" s="198"/>
      <c r="L160" s="203"/>
      <c r="M160" s="204"/>
      <c r="N160" s="205"/>
      <c r="O160" s="205"/>
      <c r="P160" s="206">
        <f>SUM(P161:P164)</f>
        <v>0</v>
      </c>
      <c r="Q160" s="205"/>
      <c r="R160" s="206">
        <f>SUM(R161:R164)</f>
        <v>0</v>
      </c>
      <c r="S160" s="205"/>
      <c r="T160" s="207">
        <f>SUM(T161:T164)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208" t="s">
        <v>81</v>
      </c>
      <c r="AT160" s="209" t="s">
        <v>72</v>
      </c>
      <c r="AU160" s="209" t="s">
        <v>73</v>
      </c>
      <c r="AY160" s="208" t="s">
        <v>148</v>
      </c>
      <c r="BK160" s="210">
        <f>SUM(BK161:BK164)</f>
        <v>0</v>
      </c>
    </row>
    <row r="161" s="2" customFormat="1" ht="16.5" customHeight="1">
      <c r="A161" s="39"/>
      <c r="B161" s="40"/>
      <c r="C161" s="211" t="s">
        <v>196</v>
      </c>
      <c r="D161" s="211" t="s">
        <v>149</v>
      </c>
      <c r="E161" s="212" t="s">
        <v>855</v>
      </c>
      <c r="F161" s="213" t="s">
        <v>856</v>
      </c>
      <c r="G161" s="214" t="s">
        <v>406</v>
      </c>
      <c r="H161" s="215">
        <v>80.599999999999994</v>
      </c>
      <c r="I161" s="216"/>
      <c r="J161" s="217">
        <f>ROUND(I161*H161,2)</f>
        <v>0</v>
      </c>
      <c r="K161" s="213" t="s">
        <v>1</v>
      </c>
      <c r="L161" s="45"/>
      <c r="M161" s="218" t="s">
        <v>1</v>
      </c>
      <c r="N161" s="219" t="s">
        <v>38</v>
      </c>
      <c r="O161" s="92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2" t="s">
        <v>153</v>
      </c>
      <c r="AT161" s="222" t="s">
        <v>149</v>
      </c>
      <c r="AU161" s="222" t="s">
        <v>81</v>
      </c>
      <c r="AY161" s="18" t="s">
        <v>148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8" t="s">
        <v>81</v>
      </c>
      <c r="BK161" s="223">
        <f>ROUND(I161*H161,2)</f>
        <v>0</v>
      </c>
      <c r="BL161" s="18" t="s">
        <v>153</v>
      </c>
      <c r="BM161" s="222" t="s">
        <v>199</v>
      </c>
    </row>
    <row r="162" s="15" customFormat="1">
      <c r="A162" s="15"/>
      <c r="B162" s="263"/>
      <c r="C162" s="264"/>
      <c r="D162" s="226" t="s">
        <v>168</v>
      </c>
      <c r="E162" s="265" t="s">
        <v>1</v>
      </c>
      <c r="F162" s="266" t="s">
        <v>858</v>
      </c>
      <c r="G162" s="264"/>
      <c r="H162" s="265" t="s">
        <v>1</v>
      </c>
      <c r="I162" s="267"/>
      <c r="J162" s="264"/>
      <c r="K162" s="264"/>
      <c r="L162" s="268"/>
      <c r="M162" s="269"/>
      <c r="N162" s="270"/>
      <c r="O162" s="270"/>
      <c r="P162" s="270"/>
      <c r="Q162" s="270"/>
      <c r="R162" s="270"/>
      <c r="S162" s="270"/>
      <c r="T162" s="27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2" t="s">
        <v>168</v>
      </c>
      <c r="AU162" s="272" t="s">
        <v>81</v>
      </c>
      <c r="AV162" s="15" t="s">
        <v>81</v>
      </c>
      <c r="AW162" s="15" t="s">
        <v>30</v>
      </c>
      <c r="AX162" s="15" t="s">
        <v>73</v>
      </c>
      <c r="AY162" s="272" t="s">
        <v>148</v>
      </c>
    </row>
    <row r="163" s="12" customFormat="1">
      <c r="A163" s="12"/>
      <c r="B163" s="224"/>
      <c r="C163" s="225"/>
      <c r="D163" s="226" t="s">
        <v>168</v>
      </c>
      <c r="E163" s="227" t="s">
        <v>1</v>
      </c>
      <c r="F163" s="228" t="s">
        <v>973</v>
      </c>
      <c r="G163" s="225"/>
      <c r="H163" s="229">
        <v>80.599999999999994</v>
      </c>
      <c r="I163" s="230"/>
      <c r="J163" s="225"/>
      <c r="K163" s="225"/>
      <c r="L163" s="231"/>
      <c r="M163" s="232"/>
      <c r="N163" s="233"/>
      <c r="O163" s="233"/>
      <c r="P163" s="233"/>
      <c r="Q163" s="233"/>
      <c r="R163" s="233"/>
      <c r="S163" s="233"/>
      <c r="T163" s="234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5" t="s">
        <v>168</v>
      </c>
      <c r="AU163" s="235" t="s">
        <v>81</v>
      </c>
      <c r="AV163" s="12" t="s">
        <v>83</v>
      </c>
      <c r="AW163" s="12" t="s">
        <v>30</v>
      </c>
      <c r="AX163" s="12" t="s">
        <v>73</v>
      </c>
      <c r="AY163" s="235" t="s">
        <v>148</v>
      </c>
    </row>
    <row r="164" s="13" customFormat="1">
      <c r="A164" s="13"/>
      <c r="B164" s="236"/>
      <c r="C164" s="237"/>
      <c r="D164" s="226" t="s">
        <v>168</v>
      </c>
      <c r="E164" s="238" t="s">
        <v>1</v>
      </c>
      <c r="F164" s="239" t="s">
        <v>170</v>
      </c>
      <c r="G164" s="237"/>
      <c r="H164" s="240">
        <v>80.599999999999994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168</v>
      </c>
      <c r="AU164" s="246" t="s">
        <v>81</v>
      </c>
      <c r="AV164" s="13" t="s">
        <v>153</v>
      </c>
      <c r="AW164" s="13" t="s">
        <v>30</v>
      </c>
      <c r="AX164" s="13" t="s">
        <v>81</v>
      </c>
      <c r="AY164" s="246" t="s">
        <v>148</v>
      </c>
    </row>
    <row r="165" s="11" customFormat="1" ht="25.92" customHeight="1">
      <c r="A165" s="11"/>
      <c r="B165" s="197"/>
      <c r="C165" s="198"/>
      <c r="D165" s="199" t="s">
        <v>72</v>
      </c>
      <c r="E165" s="200" t="s">
        <v>911</v>
      </c>
      <c r="F165" s="200" t="s">
        <v>246</v>
      </c>
      <c r="G165" s="198"/>
      <c r="H165" s="198"/>
      <c r="I165" s="201"/>
      <c r="J165" s="202">
        <f>BK165</f>
        <v>0</v>
      </c>
      <c r="K165" s="198"/>
      <c r="L165" s="203"/>
      <c r="M165" s="204"/>
      <c r="N165" s="205"/>
      <c r="O165" s="205"/>
      <c r="P165" s="206">
        <f>P166</f>
        <v>0</v>
      </c>
      <c r="Q165" s="205"/>
      <c r="R165" s="206">
        <f>R166</f>
        <v>0</v>
      </c>
      <c r="S165" s="205"/>
      <c r="T165" s="207">
        <f>T166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08" t="s">
        <v>81</v>
      </c>
      <c r="AT165" s="209" t="s">
        <v>72</v>
      </c>
      <c r="AU165" s="209" t="s">
        <v>73</v>
      </c>
      <c r="AY165" s="208" t="s">
        <v>148</v>
      </c>
      <c r="BK165" s="210">
        <f>BK166</f>
        <v>0</v>
      </c>
    </row>
    <row r="166" s="2" customFormat="1" ht="16.5" customHeight="1">
      <c r="A166" s="39"/>
      <c r="B166" s="40"/>
      <c r="C166" s="211" t="s">
        <v>8</v>
      </c>
      <c r="D166" s="211" t="s">
        <v>149</v>
      </c>
      <c r="E166" s="212" t="s">
        <v>912</v>
      </c>
      <c r="F166" s="213" t="s">
        <v>913</v>
      </c>
      <c r="G166" s="214" t="s">
        <v>210</v>
      </c>
      <c r="H166" s="215">
        <v>120.865</v>
      </c>
      <c r="I166" s="216"/>
      <c r="J166" s="217">
        <f>ROUND(I166*H166,2)</f>
        <v>0</v>
      </c>
      <c r="K166" s="213" t="s">
        <v>1</v>
      </c>
      <c r="L166" s="45"/>
      <c r="M166" s="247" t="s">
        <v>1</v>
      </c>
      <c r="N166" s="248" t="s">
        <v>38</v>
      </c>
      <c r="O166" s="249"/>
      <c r="P166" s="250">
        <f>O166*H166</f>
        <v>0</v>
      </c>
      <c r="Q166" s="250">
        <v>0</v>
      </c>
      <c r="R166" s="250">
        <f>Q166*H166</f>
        <v>0</v>
      </c>
      <c r="S166" s="250">
        <v>0</v>
      </c>
      <c r="T166" s="25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2" t="s">
        <v>153</v>
      </c>
      <c r="AT166" s="222" t="s">
        <v>149</v>
      </c>
      <c r="AU166" s="222" t="s">
        <v>81</v>
      </c>
      <c r="AY166" s="18" t="s">
        <v>148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8" t="s">
        <v>81</v>
      </c>
      <c r="BK166" s="223">
        <f>ROUND(I166*H166,2)</f>
        <v>0</v>
      </c>
      <c r="BL166" s="18" t="s">
        <v>153</v>
      </c>
      <c r="BM166" s="222" t="s">
        <v>204</v>
      </c>
    </row>
    <row r="167" s="2" customFormat="1" ht="6.96" customHeight="1">
      <c r="A167" s="39"/>
      <c r="B167" s="67"/>
      <c r="C167" s="68"/>
      <c r="D167" s="68"/>
      <c r="E167" s="68"/>
      <c r="F167" s="68"/>
      <c r="G167" s="68"/>
      <c r="H167" s="68"/>
      <c r="I167" s="68"/>
      <c r="J167" s="68"/>
      <c r="K167" s="68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7ZvJ7mT+q81jOYIq7y7BLqL9WgWlTylrv+3+y2m5JXQjHn+zGNRQC1HIg6sKBNvJNQ6eNNzjz9O3EHp98jLEAQ==" hashValue="nxIssLm4ld1WRk9SMp2vvkC9VBfyepZ+CjKlgh60SUrzDBA6La6rhOzfccoC8H9ADejwRufDfXl3/1zJjRkmVA==" algorithmName="SHA-512" password="CC35"/>
  <autoFilter ref="C119:K16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Daniel Lipowski</dc:creator>
  <cp:lastModifiedBy>Daniel Lipowski</cp:lastModifiedBy>
  <dcterms:created xsi:type="dcterms:W3CDTF">2025-05-28T21:50:39Z</dcterms:created>
  <dcterms:modified xsi:type="dcterms:W3CDTF">2025-05-28T21:50:50Z</dcterms:modified>
</cp:coreProperties>
</file>